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SUS\Desktop\تطبيقات معيار السلامة المالية\"/>
    </mc:Choice>
  </mc:AlternateContent>
  <xr:revisionPtr revIDLastSave="0" documentId="13_ncr:1_{524D9C37-3EFF-4E44-AB37-78713B65A20D}" xr6:coauthVersionLast="45" xr6:coauthVersionMax="45" xr10:uidLastSave="{00000000-0000-0000-0000-000000000000}"/>
  <bookViews>
    <workbookView xWindow="-120" yWindow="-120" windowWidth="29040" windowHeight="15840" xr2:uid="{28A22E78-B66C-464A-A151-72196282017E}"/>
  </bookViews>
  <sheets>
    <sheet name="مقدّمة" sheetId="3" r:id="rId1"/>
    <sheet name="صفحة الإدخال" sheetId="5" r:id="rId2"/>
    <sheet name="ملخص النتائج + الرسوم البيانية" sheetId="4" r:id="rId3"/>
    <sheet name="نموذج حساب مؤشرات المعيار" sheetId="2" r:id="rId4"/>
    <sheet name="نموذج موازنة المصروفات والإيراد" sheetId="1" r:id="rId5"/>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3" i="2" l="1"/>
  <c r="C19" i="1"/>
  <c r="C18" i="1"/>
  <c r="C17" i="1"/>
  <c r="C16" i="1"/>
  <c r="C15" i="1"/>
  <c r="C14" i="1"/>
  <c r="C18" i="4"/>
  <c r="C17" i="4"/>
  <c r="C16" i="4"/>
  <c r="C15" i="4"/>
  <c r="C14" i="4"/>
  <c r="C13" i="4"/>
  <c r="C18" i="2"/>
  <c r="C17" i="2"/>
  <c r="C16" i="2"/>
  <c r="C15" i="2"/>
  <c r="C14" i="2"/>
  <c r="C13" i="2"/>
  <c r="I21" i="5"/>
  <c r="I15" i="5"/>
  <c r="I9" i="5"/>
  <c r="I12" i="5" s="1"/>
  <c r="M5" i="2" s="1"/>
  <c r="J27" i="1"/>
  <c r="J26" i="1"/>
  <c r="J24" i="1"/>
  <c r="J23" i="1"/>
  <c r="J21" i="1"/>
  <c r="M8" i="2" l="1"/>
  <c r="M14" i="2"/>
  <c r="M15" i="2"/>
  <c r="P15" i="2" l="1"/>
  <c r="S19" i="2"/>
  <c r="S18" i="2"/>
  <c r="F21" i="1"/>
  <c r="F22" i="1" s="1"/>
  <c r="F23" i="1" s="1"/>
  <c r="F24" i="1" s="1"/>
  <c r="F25" i="1" s="1"/>
  <c r="F26" i="1" s="1"/>
  <c r="F27" i="1" s="1"/>
  <c r="F28" i="1" s="1"/>
  <c r="Q15" i="2" l="1"/>
  <c r="Q17" i="2" s="1"/>
  <c r="R15" i="2"/>
  <c r="R17" i="2" s="1"/>
  <c r="F15" i="1"/>
  <c r="L15" i="2" l="1"/>
  <c r="J10" i="1"/>
  <c r="H10" i="1"/>
  <c r="P8" i="2" l="1"/>
  <c r="Q8" i="2" s="1"/>
  <c r="Q14" i="2" l="1"/>
  <c r="L14" i="2" s="1"/>
  <c r="I14" i="2" s="1"/>
  <c r="G14" i="2" s="1"/>
  <c r="P14" i="2"/>
  <c r="J20" i="1"/>
  <c r="H16" i="2"/>
  <c r="J25" i="1"/>
  <c r="F6" i="1"/>
  <c r="F7" i="1" s="1"/>
  <c r="F8" i="1" s="1"/>
  <c r="F9" i="1" s="1"/>
  <c r="J22" i="1" l="1"/>
  <c r="K21" i="1" s="1"/>
  <c r="J28" i="1"/>
  <c r="K25" i="1" s="1"/>
  <c r="M10" i="2"/>
  <c r="P10" i="2" s="1"/>
  <c r="Q10" i="2" s="1"/>
  <c r="P13" i="2"/>
  <c r="Q13" i="2" s="1"/>
  <c r="L13" i="2" s="1"/>
  <c r="M6" i="2"/>
  <c r="P6" i="2" s="1"/>
  <c r="M11" i="2"/>
  <c r="P11" i="2" s="1"/>
  <c r="H3" i="1"/>
  <c r="K20" i="1" l="1"/>
  <c r="K22" i="1" s="1"/>
  <c r="K26" i="1"/>
  <c r="J29" i="1"/>
  <c r="K27" i="1"/>
  <c r="K23" i="1"/>
  <c r="K24" i="1"/>
  <c r="K9" i="1"/>
  <c r="I27" i="1" s="1"/>
  <c r="N27" i="1" s="1"/>
  <c r="K5" i="1"/>
  <c r="K6" i="1"/>
  <c r="K8" i="1"/>
  <c r="K7" i="1"/>
  <c r="I9" i="1"/>
  <c r="H27" i="1" s="1"/>
  <c r="L27" i="1" s="1"/>
  <c r="I5" i="1"/>
  <c r="I6" i="1"/>
  <c r="I8" i="1"/>
  <c r="I7" i="1"/>
  <c r="P5" i="2"/>
  <c r="Q5" i="2" s="1"/>
  <c r="M7" i="2"/>
  <c r="M12" i="2"/>
  <c r="P12" i="2" s="1"/>
  <c r="Q12" i="2" s="1"/>
  <c r="M9" i="2"/>
  <c r="P9" i="2" s="1"/>
  <c r="Q9" i="2" s="1"/>
  <c r="Q11" i="2"/>
  <c r="L11" i="2" s="1"/>
  <c r="L10" i="2"/>
  <c r="L6" i="2"/>
  <c r="K28" i="1" l="1"/>
  <c r="K29" i="1" s="1"/>
  <c r="O15" i="1"/>
  <c r="L15" i="1"/>
  <c r="I26" i="1"/>
  <c r="N26" i="1" s="1"/>
  <c r="H23" i="1"/>
  <c r="I10" i="1"/>
  <c r="I24" i="1"/>
  <c r="N24" i="1" s="1"/>
  <c r="O4" i="1"/>
  <c r="O5" i="1"/>
  <c r="N14" i="1"/>
  <c r="J14" i="1"/>
  <c r="H25" i="1"/>
  <c r="L25" i="1" s="1"/>
  <c r="I23" i="1"/>
  <c r="K10" i="1"/>
  <c r="H24" i="1"/>
  <c r="L24" i="1" s="1"/>
  <c r="N5" i="1"/>
  <c r="N4" i="1"/>
  <c r="N15" i="1"/>
  <c r="I21" i="1" s="1"/>
  <c r="N21" i="1" s="1"/>
  <c r="J15" i="1"/>
  <c r="H21" i="1" s="1"/>
  <c r="L21" i="1" s="1"/>
  <c r="H26" i="1"/>
  <c r="L26" i="1" s="1"/>
  <c r="I25" i="1"/>
  <c r="N25" i="1" s="1"/>
  <c r="L14" i="1"/>
  <c r="O14" i="1"/>
  <c r="Q7" i="2"/>
  <c r="L7" i="2" s="1"/>
  <c r="P7" i="2"/>
  <c r="L9" i="2"/>
  <c r="I9" i="2" s="1"/>
  <c r="G9" i="2" s="1"/>
  <c r="L12" i="2"/>
  <c r="I12" i="2" s="1"/>
  <c r="G12" i="2" s="1"/>
  <c r="L8" i="2"/>
  <c r="L5" i="2"/>
  <c r="L16" i="1" l="1"/>
  <c r="O16" i="1"/>
  <c r="H20" i="1"/>
  <c r="J16" i="1"/>
  <c r="N23" i="1"/>
  <c r="N28" i="1" s="1"/>
  <c r="I28" i="1"/>
  <c r="L23" i="1"/>
  <c r="L28" i="1" s="1"/>
  <c r="H28" i="1"/>
  <c r="I20" i="1"/>
  <c r="N16" i="1"/>
  <c r="I5" i="2"/>
  <c r="G5" i="2" s="1"/>
  <c r="I7" i="2"/>
  <c r="G7" i="2" s="1"/>
  <c r="N20" i="1" l="1"/>
  <c r="I22" i="1"/>
  <c r="I29" i="1" s="1"/>
  <c r="L20" i="1"/>
  <c r="L22" i="1" s="1"/>
  <c r="L29" i="1" s="1"/>
  <c r="M24" i="1" s="1"/>
  <c r="H22" i="1"/>
  <c r="H29" i="1" s="1"/>
  <c r="G16" i="2"/>
  <c r="M23" i="1" l="1"/>
  <c r="M27" i="1"/>
  <c r="M21" i="1"/>
  <c r="M25" i="1"/>
  <c r="M20" i="1"/>
  <c r="M26" i="1"/>
  <c r="N22" i="1"/>
  <c r="N29" i="1" s="1"/>
  <c r="O20" i="1" s="1"/>
  <c r="G17" i="2"/>
  <c r="H17" i="2"/>
  <c r="M22" i="1" l="1"/>
  <c r="M28" i="1"/>
  <c r="O23" i="1"/>
  <c r="O27" i="1"/>
  <c r="O24" i="1"/>
  <c r="O26" i="1"/>
  <c r="O25" i="1"/>
  <c r="O21" i="1"/>
  <c r="O22" i="1" s="1"/>
  <c r="M29" i="1" l="1"/>
  <c r="O28" i="1"/>
  <c r="O29" i="1" s="1"/>
</calcChain>
</file>

<file path=xl/sharedStrings.xml><?xml version="1.0" encoding="utf-8"?>
<sst xmlns="http://schemas.openxmlformats.org/spreadsheetml/2006/main" count="190" uniqueCount="145">
  <si>
    <t>البند</t>
  </si>
  <si>
    <t>المصروفات العمومية و الإدارية</t>
  </si>
  <si>
    <t>مصروفات البرامج و الأنشطة</t>
  </si>
  <si>
    <t>مصروفات الاستدامة</t>
  </si>
  <si>
    <t>مصروفات جمع الأموال</t>
  </si>
  <si>
    <t>مصروفات الحوكمة</t>
  </si>
  <si>
    <t>إجمالي المصروفات ككل</t>
  </si>
  <si>
    <t>مصروفات الاستدامة (الأوقاف + الاستثمارات)</t>
  </si>
  <si>
    <t>الإجمالي</t>
  </si>
  <si>
    <t>م</t>
  </si>
  <si>
    <t>المبلغ</t>
  </si>
  <si>
    <t>مصروفات الأوقاف</t>
  </si>
  <si>
    <t>مصروفات الاستثمار</t>
  </si>
  <si>
    <t>إجمالي المصروفات</t>
  </si>
  <si>
    <t>المؤشر الرئيسي</t>
  </si>
  <si>
    <t>المؤشر الفرعي</t>
  </si>
  <si>
    <t>درجة المؤشر الرئيسي</t>
  </si>
  <si>
    <t>درجة المؤشر الفرعي</t>
  </si>
  <si>
    <t>المستهدف</t>
  </si>
  <si>
    <t>المصاريف الإدارية</t>
  </si>
  <si>
    <t>مصاريف البرامج والأنشطة</t>
  </si>
  <si>
    <t>الإستدامة</t>
  </si>
  <si>
    <t>جمع الأموال و التبرعات</t>
  </si>
  <si>
    <t>قدرة المنظمة على تغطية التزاماتها المستقبلية</t>
  </si>
  <si>
    <t>وزن المؤشر الرئيسي</t>
  </si>
  <si>
    <t>وزن المؤشر الفرعي</t>
  </si>
  <si>
    <t>نسبة المصاريف الإدارية إلى إجمالي المصاريف</t>
  </si>
  <si>
    <t>مساهمة المؤشر الرئيسي الكلية</t>
  </si>
  <si>
    <t>الدرجة النهائية</t>
  </si>
  <si>
    <t>النسبة الكاملة</t>
  </si>
  <si>
    <t>نسبة عوائد الاستدامة المالية إلى المصاريف الإدارية</t>
  </si>
  <si>
    <t>إيرادات الأوقاف</t>
  </si>
  <si>
    <t>إيرادات الاستثمارات</t>
  </si>
  <si>
    <t>إيرادات الاستدامة</t>
  </si>
  <si>
    <t>الحد الأقصى</t>
  </si>
  <si>
    <t>معادلة مركبة</t>
  </si>
  <si>
    <t>نسبة مصاريف البرامج و الأنشطة</t>
  </si>
  <si>
    <t>نسبة المصاريف الإدارية المحمّة على البرامج و الأنشطة</t>
  </si>
  <si>
    <t>-</t>
  </si>
  <si>
    <t>مصروفات عمومية و إدارية محمّلة على النشاط</t>
  </si>
  <si>
    <t>مصروفات البرامج و الأنشطة المباشرة</t>
  </si>
  <si>
    <t>مصروفات البرامج و الأنشطة المحمّلة على النشاط</t>
  </si>
  <si>
    <t>نسبة مصاريف الاستدامة إلى إجمالي المصاريف</t>
  </si>
  <si>
    <t>كفاءة العوائد من مشاريع الاستدامة المالية</t>
  </si>
  <si>
    <t>كفاءة الإستثمار لأصول الاستدامة المالية</t>
  </si>
  <si>
    <t>أصول الاستدامة المالية</t>
  </si>
  <si>
    <t>المجموعة</t>
  </si>
  <si>
    <t>المصروفات</t>
  </si>
  <si>
    <t>الأصول</t>
  </si>
  <si>
    <t>نسبة مصاريف جمع الأموال لإجمالي المصاريف</t>
  </si>
  <si>
    <t>كفاءة جمع التبرعات و الأموال</t>
  </si>
  <si>
    <t>إجمالي التبرعات</t>
  </si>
  <si>
    <t>قدرة الجمعية على تغطية مصاريفها للفترات القادمة</t>
  </si>
  <si>
    <t>أصول الاستدامة الوقفية</t>
  </si>
  <si>
    <t>أصول الاستدامة الاستثمارية</t>
  </si>
  <si>
    <t>النقد و ما في حكمه</t>
  </si>
  <si>
    <t>صافي الأصول المقيدة</t>
  </si>
  <si>
    <t>صافي أصول الأوقاف النقدية</t>
  </si>
  <si>
    <t>الالتزامات المتداولة</t>
  </si>
  <si>
    <t>الاستثمارات المتداولة</t>
  </si>
  <si>
    <t>النتيجة المحققة</t>
  </si>
  <si>
    <t>الإيرادات والتبرعات</t>
  </si>
  <si>
    <t>الالتزامات وصافي الأصول</t>
  </si>
  <si>
    <t>المستهدف للبند</t>
  </si>
  <si>
    <t>المبلغ المستهدف</t>
  </si>
  <si>
    <t>الحد الأعلى للبند</t>
  </si>
  <si>
    <t>مبلغ الحد الأعلى</t>
  </si>
  <si>
    <t>البند التفصيلي</t>
  </si>
  <si>
    <t>طبقاً للمستهدف</t>
  </si>
  <si>
    <t>طبقاً للحد الأدنى</t>
  </si>
  <si>
    <t>النسبة المستهدفة من المصروفات</t>
  </si>
  <si>
    <t>نسبة الحد الأعلى من المصروفات</t>
  </si>
  <si>
    <t>إجمالي</t>
  </si>
  <si>
    <t>إجمالي إيرادات الاستدامة</t>
  </si>
  <si>
    <t>ضعيف</t>
  </si>
  <si>
    <t>متوسط</t>
  </si>
  <si>
    <t>جيد</t>
  </si>
  <si>
    <t>جيد جداً</t>
  </si>
  <si>
    <t>ممتاز</t>
  </si>
  <si>
    <t>أقل من 50%</t>
  </si>
  <si>
    <t>من 50% إلى 69%</t>
  </si>
  <si>
    <t>من 70% إلى 79%</t>
  </si>
  <si>
    <t>من 80% إلى 89%</t>
  </si>
  <si>
    <t>من 90% إلى 100%</t>
  </si>
  <si>
    <t>جدول التقديرات</t>
  </si>
  <si>
    <t>تعليمات استخدام نموذج حساب مؤشرات معيار السلامة المالية:</t>
  </si>
  <si>
    <t>جدول المؤشرات</t>
  </si>
  <si>
    <t>لمعرفة تقييم الجمعية في معيار السلامة المالية يجب الرجوع لجدول (التقديرات) المرجعي أدنى جدول (المؤشرات)، و مقارنة ذلك بالدرجة التي تم الحصول عليها في الخلية بعنوان (الدرجة النهائية) في جدول (المؤشرات) .</t>
  </si>
  <si>
    <t>ينبغي تنفيذ هذا التقييم من قبل محاسبي الجمعيات الأهلية بشكل دوري لتحسين تقييمها و رفع مستواها في معيار السلامة المالية، و يمكن أن يكون ذلك بشكل ربع سنوي مع التقارير المالية الربعية للجمعية، و توصيل نتائج هذا التقييم لإدارة الجمعية و مناقشتها في وسائل التحسين واقتراحها -إن أمكن ذلك- .</t>
  </si>
  <si>
    <t>الغرض من هذا النموذج هو مساعدة الجمعيات الأهلية على قياس درجتها في معيار السلامة المالية بشكل دقيق و ميسّر؛ إن هذا النموذج لا يشرح معيار السلامة المالية أبداً و لكنه يقدّم تقييماً للجمعية وفق المعيار فقط .</t>
  </si>
  <si>
    <t>ليس الهدف من هذا النموذج هو وضع موازنة محدّدة للجمعيات الأهلية، و لكنه عامل مساعد في ذلك بحيث يساعدها في بناءها باستحضار معيار السلامة المالية أثناء ذلك .</t>
  </si>
  <si>
    <t>يُقصد بـ: (المبلغ المستهدف) هو المبلغ الذي يحقق النسبة المستهدفة من معيار السلامة المالية طبقاً للمصروفات الفعلية للجمعية ككل، وبالتالي تكتسب الجمعية فيها الدرجة كاملة في المؤشر / المؤشرات المرتبطة به لكل بند، و تجدون النسبة المستهدفة في الخلية على يمينها .</t>
  </si>
  <si>
    <t>يمكن اعتبار المبلغ الفعلي للجمعية لكل بند و الذي يقع ما بين الحد الأعلى و المستهدف أنه ضمن الوضع المقبول عموماً، و لكن الوضع الأمثل هو الذي يحقق المستهدف، و في حال تجاوز المبلغ الحد الأعلى فيجب النظر في تحسين مكونات ذلك البند حيث يعدّ ذلك سلبية طبقاً لمعيار السلامة المالية .</t>
  </si>
  <si>
    <t>اسم الجمعية:</t>
  </si>
  <si>
    <t>رقم الترخيص:</t>
  </si>
  <si>
    <t>فترة التحليل:</t>
  </si>
  <si>
    <t>شعار الجمعية:</t>
  </si>
  <si>
    <t>تاريخ التنفيذ:</t>
  </si>
  <si>
    <t>الدرجة المكتسبة</t>
  </si>
  <si>
    <t>التقدير المكافئ</t>
  </si>
  <si>
    <t>المبلغ الفعلي</t>
  </si>
  <si>
    <t>نسبة البند الفعلية للإجمالي الفعلي</t>
  </si>
  <si>
    <t>انحراف الفعلي عن المستهدف</t>
  </si>
  <si>
    <t>نسبة انحراف الفعلي عن المستهدف</t>
  </si>
  <si>
    <t>جدول توزيع موازنة المصروفات طبقاً للنسب المعتمدة في معيار السلامة المالية</t>
  </si>
  <si>
    <t>جدول توزيع موازنة الإيرادات و التبرعات طبقاً لمعيار السلامة المالية</t>
  </si>
  <si>
    <t>إن الغرض من تصميم هذا النموذج هو لمساعدة الجمعيات الأهلية على بناء موازنتها في الإيرادات و المصروفات بما لا يجعل تقييمها في معيار السلامة المالية تقييماً غير جيد، و خصوصاً في جانب المصروفات .</t>
  </si>
  <si>
    <t>يُقصد بـ: (مبلغ الحد الأعلى) هو المبلغ الذي ستكون درجة الجمعية في المؤشر / المؤشرات المرتبطة به لكل بند من بنود المصروفات هي (صفر) طبقاً لمصروفات الجمعية الفعلية ككل، و ذلك بسبب بلوغها لحدها الأعلى طبقاً لمعيار السلامة المالية، و نسبة الحد الأعلى هي المبينة في الخلية على يمينها .</t>
  </si>
  <si>
    <t>انحراف الفعلي عن الحد الأعلى</t>
  </si>
  <si>
    <t>نسبة انحراف الفعلي عن الحد الأعلى</t>
  </si>
  <si>
    <t>جدول تحليل انحرافات الموازنة الفعلية للجمعية عن المستهدف و الحد الأعلى للإيرادات و المصروفات طبقاً لمعيار السلامة المالية و الواردة في جدولي توزيع موازنة المصروفات و توزيع موازنة الإيرادات أعلاه</t>
  </si>
  <si>
    <t>الفرق بين النتيجة المحققة و المستهدف</t>
  </si>
  <si>
    <t>قدرة الجمعية على تغطية التزاماتها تجاه الغير</t>
  </si>
  <si>
    <t>أكبر من 18 شهر</t>
  </si>
  <si>
    <t>معادلة إضافية مركّبة (18شهر)</t>
  </si>
  <si>
    <t>معادلة إضافية مركّبة (12شهر)</t>
  </si>
  <si>
    <t>عدد أيام 18 شهر</t>
  </si>
  <si>
    <t>عدد أيام 12 شهر</t>
  </si>
  <si>
    <t>يُقصد بـ: (مبلغ الحد الأدنى) هو مبلغ الإيرادات الذي يرتبط حسابه بالمبلغ المبين في مبلغ الحد الأعلى من المصروفات و المبين في الفقرة السابقة، و الذي تم حسابه كحد أدنى للمستهدف طبقاً للحد الأعلى من المصروفات، و كذلك تم حسابه كحد أدنى من الحد الأعلى للمصروفات أيضاً بحيث يتبين أعلى قدر ممكن منها .</t>
  </si>
  <si>
    <t>جدول تفصيل مصروفات البرامج و الأنشطة - طبقاً للجدول بجانبه -</t>
  </si>
  <si>
    <t>تعليمات استخدام نموذج موازنة المصروفات و الإيرادات طبقاً لمعيار السلامة المالية:</t>
  </si>
  <si>
    <t>يُقصد بـ: (إجمالي المصروفات ككل) جميع مصروفات الجمعية الظاهرة في القوائم المالية للجمعية المدقّقة من المحاسب القانوني دون تمييز لأي نوع من أنواع المصروفات سواءً على أساس طبيعته أو على أساس وظيفته .</t>
  </si>
  <si>
    <t>يجب مقارنة نتائج المبالغ طبقاً للتوزيع الوارد في جدولي توزيع موازنتي الإيرادات والمصروفات أعلاه مع المبالغ التفصيلية الفعلية للجمعية الواردة في القوائم المالية المعتمدة وميزان المراجعة ومراكز التكلفة للتفاصيل الأخرى وذلك لتحديد موقع الجمعية الفعلي في كل بند من بنود المصروفات والإيرادات الواردة في الجداول أعلاه، وذلك في جدول تحليل انحرافات الموازنة الفعلية للجمعية عن المستهدف والحد الأعلى .</t>
  </si>
  <si>
    <t>إجمالي الإيرادات و التبرعات</t>
  </si>
  <si>
    <t>صافي النتيجة</t>
  </si>
  <si>
    <t>تاريخ الترخيص:</t>
  </si>
  <si>
    <t>مدخل البيانات:</t>
  </si>
  <si>
    <t>مصروفات البرامج والأنشطة</t>
  </si>
  <si>
    <t>المصروفات العمومية والإدارية</t>
  </si>
  <si>
    <t>مصروفات الاستدامة (الأوقاف+الاستثمارات)</t>
  </si>
  <si>
    <t>التقدير</t>
  </si>
  <si>
    <t>المتبقي للدرجة الكاملة</t>
  </si>
  <si>
    <t>نبدأ بإضافة شعار الجمعية في الخلية المخصّصة لذلك .</t>
  </si>
  <si>
    <t>ستظهر النتائج باللون الأخضر و هي نتيجة الإدخال في ورقة (صفحة الإدخال) السابقة .</t>
  </si>
  <si>
    <t>تعليمات إدخال البيانات في صفحة الإدخال:</t>
  </si>
  <si>
    <t>نبدأ أولاً بإدخال بيانات الجمعية و ذلك في الخلايا الملوّنة بالأصفر، مع أهمية إضافة شعار الجمعية في الخلية المخصصة لذلك .</t>
  </si>
  <si>
    <t>يجب تعبأة بيانات الجمعية من واقع الوثائق الرسمية .</t>
  </si>
  <si>
    <t>يجب تعبأة البيانات المالية للجمعية من واقع القوائم المالية المعتمدة من المحاسب القانوني، و الاسترشاد بميزان المراجعة للجمعية و ذلك للبيانات التفصيلية التي قد لا تكون متّضحة في القوائم المالية بحكم أنها معلومات إجمالية وليست تفصيلية، مع مراعاة البيانات الواردة ضمن مراكز التكلفة - في حال استخدامها - .</t>
  </si>
  <si>
    <t>بعد تعبأة البيانات ستظهر نتائجها باللون الأخضر في أوراق العمل التفصيلية و التي بعنوان: (نموذج حساب مؤشرات المعيار) و (نموذج موازنة المصروفات و الإيراد) .</t>
  </si>
  <si>
    <t>سيتم إظهار كافّة نتائج مؤشرات معيار السلامة المالية بشكل ملخص، و الرسوم البيانية للموازنات المبنية على مؤشرات المعيار في ورقة العمل بعنوان: (ملخص النتائج + الرسوم البيانية) .</t>
  </si>
  <si>
    <t>لا يمكن الإدخال في أي ورقة عمل سوى في هذه الورقة (صفحة الإدخال) و هي مخصّصة لذلك، فيما عدا شعار الجمعية في كل ورقة عمل مما يلي .</t>
  </si>
  <si>
    <t>يمكن اعتبار ورقات العمل التالية هي ورقات عمل لقراءة النتائج فقط فيما عدا إدخال الشعار الخاص بالجمعية، و في كلٍّ منها تعليمات خاصّة بها لفهم أفضل لكل نموذج مما يحتاج لتوضيح .</t>
  </si>
  <si>
    <t>نبدأ بإضافة شعار الجمعية في الخلية المخصّصة لذلك، و ستكون النتائج ظاهرة باللون الأخضر بسبب الإدخال في ورقة (صفحة الإدخال) السابقة .</t>
  </si>
  <si>
    <t>يجب التفرقة بين فترة التحليل و تاريخ التنفيذ، حيث أن فترة التحليل هي الفترة التي ستحسب - طبقاً لبياناتها - نتائج معيار السلامة المالية له و كذلك الحال بالنسبة للموازنة النموذجية، و يُقصد بتاريخ التنفيذ هو تاريخ اليوم الذي جرى فيه تنفيذ إدخال هذه البيانات .</t>
  </si>
  <si>
    <t>بيانات الإدخال الأساسية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</si>
</sst>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ر_._س_._‏_-;\-* #,##0.00\ _ر_._س_._‏_-;_-* &quot;-&quot;??\ _ر_._س_._‏_-;_-@_-"/>
  </numFmts>
  <fonts count="12" x14ac:knownFonts="1">
    <font>
      <sz val="11"/>
      <color theme="1"/>
      <name val="Arial"/>
      <family val="2"/>
      <charset val="178"/>
      <scheme val="minor"/>
    </font>
    <font>
      <sz val="11"/>
      <color theme="1"/>
      <name val="Arial"/>
      <family val="2"/>
      <charset val="178"/>
      <scheme val="minor"/>
    </font>
    <font>
      <sz val="11"/>
      <color theme="1"/>
      <name val="Al-Mohanad"/>
      <family val="1"/>
    </font>
    <font>
      <sz val="10"/>
      <color theme="1"/>
      <name val="Al-Mohanad"/>
      <family val="1"/>
    </font>
    <font>
      <b/>
      <sz val="11"/>
      <color theme="1"/>
      <name val="Al-Mohanad"/>
      <family val="1"/>
    </font>
    <font>
      <sz val="10"/>
      <color theme="1"/>
      <name val="Times New Roman"/>
      <family val="1"/>
      <scheme val="major"/>
    </font>
    <font>
      <sz val="11"/>
      <color theme="1"/>
      <name val="Times New Roman"/>
      <family val="1"/>
      <scheme val="major"/>
    </font>
    <font>
      <sz val="12"/>
      <color theme="1"/>
      <name val="Al-Mohanad"/>
      <family val="1"/>
    </font>
    <font>
      <sz val="12"/>
      <color theme="1"/>
      <name val="Times New Roman"/>
      <family val="1"/>
      <scheme val="major"/>
    </font>
    <font>
      <b/>
      <sz val="11"/>
      <color theme="1"/>
      <name val="Times New Roman"/>
      <family val="1"/>
      <scheme val="major"/>
    </font>
    <font>
      <b/>
      <sz val="10"/>
      <color theme="1"/>
      <name val="Times New Roman"/>
      <family val="1"/>
      <scheme val="major"/>
    </font>
    <font>
      <b/>
      <sz val="10"/>
      <color theme="1"/>
      <name val="Al-Mohanad"/>
      <family val="1"/>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42">
    <xf numFmtId="0" fontId="0" fillId="0" borderId="0" xfId="0"/>
    <xf numFmtId="0" fontId="2" fillId="0" borderId="0" xfId="0" applyFont="1"/>
    <xf numFmtId="0" fontId="3" fillId="0" borderId="1" xfId="0" applyFont="1" applyFill="1" applyBorder="1" applyAlignment="1" applyProtection="1">
      <alignment horizontal="center" vertical="center"/>
    </xf>
    <xf numFmtId="0" fontId="3" fillId="0" borderId="8"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3" borderId="0" xfId="0" applyFont="1" applyFill="1" applyBorder="1" applyAlignment="1" applyProtection="1">
      <alignment vertical="center" wrapText="1"/>
    </xf>
    <xf numFmtId="0" fontId="2" fillId="0" borderId="0" xfId="0" applyFont="1" applyAlignment="1">
      <alignment vertical="center"/>
    </xf>
    <xf numFmtId="0" fontId="0" fillId="0" borderId="0" xfId="0" applyBorder="1"/>
    <xf numFmtId="0" fontId="3" fillId="0" borderId="3"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41" xfId="0" applyFont="1" applyBorder="1" applyAlignment="1" applyProtection="1">
      <alignment horizontal="center" vertical="center"/>
    </xf>
    <xf numFmtId="0" fontId="3" fillId="0" borderId="41" xfId="0" applyFont="1" applyFill="1" applyBorder="1" applyAlignment="1" applyProtection="1">
      <alignment horizontal="center" vertical="center"/>
    </xf>
    <xf numFmtId="0" fontId="3" fillId="0" borderId="37" xfId="0" applyFont="1" applyFill="1" applyBorder="1" applyAlignment="1" applyProtection="1">
      <alignment horizontal="center" vertical="center"/>
    </xf>
    <xf numFmtId="0" fontId="3" fillId="0" borderId="29" xfId="0" applyFont="1" applyFill="1" applyBorder="1" applyAlignment="1" applyProtection="1">
      <alignment horizontal="center" vertical="center"/>
    </xf>
    <xf numFmtId="0" fontId="3" fillId="0" borderId="29" xfId="0" applyFont="1" applyBorder="1" applyAlignment="1" applyProtection="1">
      <alignment horizontal="center" vertical="center"/>
    </xf>
    <xf numFmtId="0" fontId="3" fillId="0" borderId="46" xfId="0" applyFont="1" applyBorder="1" applyAlignment="1" applyProtection="1">
      <alignment horizontal="center" vertical="center"/>
    </xf>
    <xf numFmtId="43" fontId="5" fillId="4" borderId="4" xfId="1" applyFont="1" applyFill="1" applyBorder="1" applyAlignment="1" applyProtection="1">
      <alignment horizontal="center" vertical="center"/>
    </xf>
    <xf numFmtId="43" fontId="5" fillId="4" borderId="52" xfId="1" applyFont="1" applyFill="1" applyBorder="1" applyAlignment="1" applyProtection="1">
      <alignment horizontal="center" vertical="center"/>
    </xf>
    <xf numFmtId="43" fontId="5" fillId="4" borderId="20" xfId="1" applyFont="1" applyFill="1" applyBorder="1" applyAlignment="1" applyProtection="1">
      <alignment horizontal="center" vertical="center"/>
    </xf>
    <xf numFmtId="9" fontId="5" fillId="0" borderId="39" xfId="2" applyFont="1" applyBorder="1" applyAlignment="1" applyProtection="1">
      <alignment horizontal="center" vertical="center"/>
    </xf>
    <xf numFmtId="43" fontId="5" fillId="4" borderId="11" xfId="1" applyFont="1" applyFill="1" applyBorder="1" applyAlignment="1" applyProtection="1">
      <alignment horizontal="center" vertical="center"/>
    </xf>
    <xf numFmtId="43" fontId="5" fillId="4" borderId="12" xfId="1" applyFont="1" applyFill="1" applyBorder="1" applyAlignment="1" applyProtection="1">
      <alignment horizontal="center" vertical="center"/>
    </xf>
    <xf numFmtId="43" fontId="5" fillId="4" borderId="17" xfId="1" applyFont="1" applyFill="1" applyBorder="1" applyAlignment="1" applyProtection="1">
      <alignment horizontal="center" vertical="center"/>
    </xf>
    <xf numFmtId="9" fontId="5" fillId="0" borderId="16" xfId="2" applyFont="1" applyBorder="1" applyAlignment="1" applyProtection="1">
      <alignment horizontal="center" vertical="center"/>
    </xf>
    <xf numFmtId="43" fontId="5" fillId="4" borderId="30" xfId="1" applyFont="1" applyFill="1" applyBorder="1" applyAlignment="1" applyProtection="1">
      <alignment horizontal="center" vertical="center"/>
    </xf>
    <xf numFmtId="43" fontId="5" fillId="4" borderId="31" xfId="1" applyFont="1" applyFill="1" applyBorder="1" applyAlignment="1" applyProtection="1">
      <alignment horizontal="center" vertical="center"/>
    </xf>
    <xf numFmtId="43" fontId="5" fillId="4" borderId="40" xfId="1" applyFont="1" applyFill="1" applyBorder="1" applyAlignment="1" applyProtection="1">
      <alignment horizontal="center" vertical="center"/>
    </xf>
    <xf numFmtId="43" fontId="5" fillId="4" borderId="36" xfId="1" applyFont="1" applyFill="1" applyBorder="1" applyAlignment="1" applyProtection="1">
      <alignment horizontal="center" vertical="center"/>
    </xf>
    <xf numFmtId="43" fontId="5" fillId="4" borderId="43" xfId="1" applyFont="1" applyFill="1" applyBorder="1" applyAlignment="1" applyProtection="1">
      <alignment horizontal="center" vertical="center"/>
    </xf>
    <xf numFmtId="43" fontId="5" fillId="0" borderId="0" xfId="1" applyFont="1" applyBorder="1" applyAlignment="1" applyProtection="1">
      <alignment horizontal="center" vertical="center"/>
    </xf>
    <xf numFmtId="9" fontId="5" fillId="4" borderId="0" xfId="2" applyFont="1" applyFill="1" applyBorder="1" applyAlignment="1" applyProtection="1">
      <alignment horizontal="center" vertical="center"/>
    </xf>
    <xf numFmtId="43" fontId="5" fillId="0" borderId="41" xfId="1" applyFont="1" applyBorder="1" applyAlignment="1" applyProtection="1">
      <alignment horizontal="center" vertical="center"/>
    </xf>
    <xf numFmtId="9" fontId="5" fillId="4" borderId="41" xfId="2" applyFont="1" applyFill="1" applyBorder="1" applyAlignment="1" applyProtection="1">
      <alignment horizontal="center" vertical="center"/>
    </xf>
    <xf numFmtId="43" fontId="5" fillId="0" borderId="46" xfId="1" applyFont="1" applyBorder="1" applyAlignment="1" applyProtection="1">
      <alignment horizontal="center" vertical="center"/>
    </xf>
    <xf numFmtId="9" fontId="5" fillId="4" borderId="46" xfId="2" applyFont="1" applyFill="1" applyBorder="1" applyAlignment="1" applyProtection="1">
      <alignment horizontal="center" vertical="center"/>
    </xf>
    <xf numFmtId="43" fontId="5" fillId="4" borderId="46" xfId="1" applyFont="1" applyFill="1" applyBorder="1" applyAlignment="1" applyProtection="1">
      <alignment horizontal="center" vertical="center"/>
    </xf>
    <xf numFmtId="43" fontId="5" fillId="4" borderId="37" xfId="1" applyFont="1" applyFill="1" applyBorder="1" applyAlignment="1" applyProtection="1">
      <alignment horizontal="center" vertical="center"/>
    </xf>
    <xf numFmtId="9" fontId="5" fillId="4" borderId="17" xfId="2" applyFont="1" applyFill="1" applyBorder="1" applyAlignment="1" applyProtection="1">
      <alignment horizontal="center" vertical="center"/>
    </xf>
    <xf numFmtId="9" fontId="5" fillId="4" borderId="28" xfId="2" applyFont="1" applyFill="1" applyBorder="1" applyAlignment="1" applyProtection="1">
      <alignment horizontal="center" vertical="center"/>
    </xf>
    <xf numFmtId="43" fontId="5" fillId="0" borderId="39" xfId="1" applyFont="1" applyBorder="1" applyAlignment="1" applyProtection="1">
      <alignment horizontal="center" vertical="center"/>
    </xf>
    <xf numFmtId="9" fontId="5" fillId="4" borderId="39" xfId="2" applyFont="1" applyFill="1" applyBorder="1" applyAlignment="1" applyProtection="1">
      <alignment horizontal="center" vertical="center"/>
    </xf>
    <xf numFmtId="9" fontId="5" fillId="4" borderId="43" xfId="2" applyFont="1" applyFill="1" applyBorder="1" applyAlignment="1" applyProtection="1">
      <alignment horizontal="center" vertical="center"/>
    </xf>
    <xf numFmtId="0" fontId="0" fillId="0" borderId="0" xfId="0" applyAlignment="1"/>
    <xf numFmtId="0" fontId="3" fillId="0" borderId="0" xfId="0" applyFont="1" applyBorder="1" applyAlignment="1" applyProtection="1">
      <alignment vertical="center"/>
    </xf>
    <xf numFmtId="0" fontId="2" fillId="0" borderId="0" xfId="0" applyFont="1" applyAlignment="1" applyProtection="1">
      <alignment vertical="center"/>
    </xf>
    <xf numFmtId="0" fontId="2" fillId="0" borderId="16" xfId="0" applyFont="1" applyBorder="1" applyAlignment="1" applyProtection="1">
      <alignment vertical="center"/>
    </xf>
    <xf numFmtId="0" fontId="3" fillId="0" borderId="0" xfId="0" applyFont="1" applyBorder="1" applyAlignment="1" applyProtection="1">
      <alignment vertical="center" wrapText="1"/>
    </xf>
    <xf numFmtId="0" fontId="2" fillId="0" borderId="5" xfId="0" applyFont="1" applyBorder="1" applyAlignment="1" applyProtection="1">
      <alignment horizontal="right" vertical="center"/>
    </xf>
    <xf numFmtId="0" fontId="2" fillId="0" borderId="8" xfId="0" applyFont="1" applyBorder="1" applyAlignment="1" applyProtection="1">
      <alignment horizontal="right" vertical="center"/>
    </xf>
    <xf numFmtId="0" fontId="0" fillId="3" borderId="0" xfId="0" applyFill="1"/>
    <xf numFmtId="0" fontId="0" fillId="0" borderId="0" xfId="0" applyAlignment="1" applyProtection="1">
      <alignment vertical="center"/>
    </xf>
    <xf numFmtId="9" fontId="5" fillId="4" borderId="3" xfId="2" applyFont="1" applyFill="1" applyBorder="1" applyAlignment="1" applyProtection="1">
      <alignment horizontal="center" vertical="center"/>
    </xf>
    <xf numFmtId="9" fontId="5" fillId="4" borderId="16" xfId="2" applyFont="1" applyFill="1" applyBorder="1" applyAlignment="1" applyProtection="1">
      <alignment horizontal="center" vertical="center"/>
    </xf>
    <xf numFmtId="9" fontId="5" fillId="4" borderId="37" xfId="2" applyFont="1" applyFill="1" applyBorder="1" applyAlignment="1" applyProtection="1">
      <alignment horizontal="center" vertical="center"/>
    </xf>
    <xf numFmtId="43" fontId="5" fillId="4" borderId="19" xfId="1" applyNumberFormat="1" applyFont="1" applyFill="1" applyBorder="1" applyAlignment="1" applyProtection="1">
      <alignment horizontal="center" vertical="center"/>
    </xf>
    <xf numFmtId="43" fontId="5" fillId="4" borderId="2" xfId="1" applyNumberFormat="1" applyFont="1" applyFill="1" applyBorder="1" applyAlignment="1" applyProtection="1">
      <alignment horizontal="center" vertical="center"/>
    </xf>
    <xf numFmtId="43" fontId="5" fillId="4" borderId="18" xfId="1" applyNumberFormat="1" applyFont="1" applyFill="1" applyBorder="1" applyAlignment="1" applyProtection="1">
      <alignment horizontal="center" vertical="center"/>
    </xf>
    <xf numFmtId="43" fontId="5" fillId="4" borderId="21" xfId="1" applyNumberFormat="1" applyFont="1" applyFill="1" applyBorder="1" applyAlignment="1" applyProtection="1">
      <alignment horizontal="center" vertical="center"/>
    </xf>
    <xf numFmtId="0" fontId="3" fillId="0" borderId="2" xfId="0" applyFont="1" applyBorder="1" applyAlignment="1" applyProtection="1">
      <alignment horizontal="center" vertical="center"/>
    </xf>
    <xf numFmtId="0" fontId="3" fillId="0" borderId="37" xfId="0" applyFont="1" applyBorder="1" applyAlignment="1" applyProtection="1">
      <alignment horizontal="center" vertical="center"/>
    </xf>
    <xf numFmtId="43" fontId="5" fillId="4" borderId="19" xfId="1" applyFont="1" applyFill="1" applyBorder="1" applyAlignment="1" applyProtection="1">
      <alignment horizontal="center" vertical="center"/>
    </xf>
    <xf numFmtId="43" fontId="5" fillId="4" borderId="0" xfId="1" applyFont="1" applyFill="1" applyBorder="1" applyAlignment="1" applyProtection="1">
      <alignment horizontal="center" vertical="center"/>
    </xf>
    <xf numFmtId="0" fontId="3" fillId="0" borderId="39" xfId="0" applyFont="1" applyBorder="1" applyAlignment="1" applyProtection="1">
      <alignment horizontal="center" vertical="center"/>
    </xf>
    <xf numFmtId="9" fontId="5" fillId="0" borderId="0" xfId="2" applyFont="1" applyBorder="1" applyAlignment="1" applyProtection="1">
      <alignment horizontal="center" vertical="center"/>
    </xf>
    <xf numFmtId="0" fontId="3" fillId="0" borderId="13" xfId="0" applyFont="1" applyBorder="1" applyAlignment="1" applyProtection="1">
      <alignment horizontal="center" vertical="center"/>
    </xf>
    <xf numFmtId="43" fontId="5" fillId="4" borderId="21" xfId="1" applyFont="1" applyFill="1" applyBorder="1" applyAlignment="1" applyProtection="1">
      <alignment horizontal="center" vertical="center"/>
    </xf>
    <xf numFmtId="43" fontId="5" fillId="4" borderId="39" xfId="1" applyFont="1" applyFill="1" applyBorder="1" applyAlignment="1" applyProtection="1">
      <alignment horizontal="center" vertical="center"/>
    </xf>
    <xf numFmtId="0" fontId="3" fillId="0" borderId="0" xfId="0" applyFont="1" applyBorder="1" applyAlignment="1" applyProtection="1">
      <alignment horizontal="center" vertical="center"/>
    </xf>
    <xf numFmtId="43" fontId="6" fillId="2" borderId="28" xfId="1" applyFont="1" applyFill="1" applyBorder="1" applyAlignment="1" applyProtection="1">
      <alignment horizontal="center" vertical="center"/>
      <protection locked="0"/>
    </xf>
    <xf numFmtId="43" fontId="6" fillId="2" borderId="17" xfId="1" applyFont="1" applyFill="1" applyBorder="1" applyAlignment="1" applyProtection="1">
      <alignment horizontal="center" vertical="center"/>
      <protection locked="0"/>
    </xf>
    <xf numFmtId="43" fontId="6" fillId="2" borderId="49" xfId="1" applyFont="1" applyFill="1" applyBorder="1" applyAlignment="1" applyProtection="1">
      <alignment horizontal="center" vertical="center"/>
      <protection locked="0"/>
    </xf>
    <xf numFmtId="43" fontId="6" fillId="2" borderId="31" xfId="1" applyFont="1" applyFill="1" applyBorder="1" applyAlignment="1" applyProtection="1">
      <alignment horizontal="center" vertical="center"/>
      <protection locked="0"/>
    </xf>
    <xf numFmtId="0" fontId="0" fillId="0" borderId="0" xfId="0" applyAlignment="1" applyProtection="1"/>
    <xf numFmtId="0" fontId="2" fillId="0" borderId="0" xfId="0" applyFont="1" applyAlignment="1" applyProtection="1"/>
    <xf numFmtId="0" fontId="2" fillId="0" borderId="0" xfId="0" applyFont="1" applyBorder="1" applyAlignment="1" applyProtection="1"/>
    <xf numFmtId="0" fontId="3" fillId="0" borderId="50" xfId="0" applyFont="1" applyBorder="1" applyAlignment="1" applyProtection="1">
      <alignment horizontal="center" vertical="center"/>
    </xf>
    <xf numFmtId="0" fontId="3" fillId="0" borderId="0" xfId="0" applyFont="1" applyFill="1" applyBorder="1" applyAlignment="1" applyProtection="1">
      <alignment horizontal="center" vertical="center"/>
    </xf>
    <xf numFmtId="9" fontId="5" fillId="0" borderId="0" xfId="2" applyFont="1" applyFill="1" applyBorder="1" applyAlignment="1" applyProtection="1">
      <alignment horizontal="center" vertical="center"/>
    </xf>
    <xf numFmtId="9" fontId="5" fillId="4" borderId="20" xfId="2" applyFont="1" applyFill="1" applyBorder="1" applyAlignment="1" applyProtection="1">
      <alignment horizontal="center" vertical="center"/>
    </xf>
    <xf numFmtId="9" fontId="5" fillId="0" borderId="17" xfId="2" applyFont="1" applyBorder="1" applyAlignment="1" applyProtection="1">
      <alignment horizontal="center" vertical="center"/>
    </xf>
    <xf numFmtId="9" fontId="5" fillId="0" borderId="41" xfId="2" applyFont="1" applyFill="1" applyBorder="1" applyAlignment="1" applyProtection="1">
      <alignment horizontal="center" vertical="center"/>
    </xf>
    <xf numFmtId="9" fontId="5" fillId="4" borderId="27" xfId="2" applyFont="1" applyFill="1" applyBorder="1" applyAlignment="1" applyProtection="1">
      <alignment horizontal="center" vertical="center"/>
    </xf>
    <xf numFmtId="9" fontId="5" fillId="0" borderId="41" xfId="2" applyFont="1" applyBorder="1" applyAlignment="1" applyProtection="1">
      <alignment horizontal="center" vertical="center"/>
    </xf>
    <xf numFmtId="9" fontId="5" fillId="0" borderId="41" xfId="0" applyNumberFormat="1" applyFont="1" applyBorder="1" applyAlignment="1" applyProtection="1">
      <alignment horizontal="center" vertical="center"/>
    </xf>
    <xf numFmtId="0" fontId="5" fillId="0" borderId="49" xfId="0" applyFont="1" applyBorder="1" applyAlignment="1" applyProtection="1">
      <alignment horizontal="center" vertical="center"/>
    </xf>
    <xf numFmtId="9" fontId="5" fillId="0" borderId="0" xfId="0" applyNumberFormat="1" applyFont="1" applyBorder="1" applyAlignment="1" applyProtection="1">
      <alignment horizontal="center" vertical="center"/>
    </xf>
    <xf numFmtId="0" fontId="3" fillId="0" borderId="46" xfId="0" applyFont="1" applyFill="1" applyBorder="1" applyAlignment="1" applyProtection="1">
      <alignment horizontal="center" vertical="center"/>
    </xf>
    <xf numFmtId="9" fontId="5" fillId="0" borderId="46" xfId="2" applyFont="1" applyFill="1" applyBorder="1" applyAlignment="1" applyProtection="1">
      <alignment horizontal="center" vertical="center"/>
    </xf>
    <xf numFmtId="9" fontId="5" fillId="4" borderId="4" xfId="2" applyFont="1" applyFill="1" applyBorder="1" applyAlignment="1" applyProtection="1">
      <alignment horizontal="center" vertical="center"/>
    </xf>
    <xf numFmtId="9" fontId="5" fillId="0" borderId="46" xfId="2" applyFont="1" applyBorder="1" applyAlignment="1" applyProtection="1">
      <alignment horizontal="center" vertical="center"/>
    </xf>
    <xf numFmtId="9" fontId="5" fillId="0" borderId="46" xfId="0" applyNumberFormat="1" applyFont="1" applyBorder="1" applyAlignment="1" applyProtection="1">
      <alignment horizontal="center" vertical="center"/>
    </xf>
    <xf numFmtId="9" fontId="5" fillId="0" borderId="28" xfId="2" applyFont="1" applyBorder="1" applyAlignment="1" applyProtection="1">
      <alignment horizontal="center" vertical="center"/>
    </xf>
    <xf numFmtId="9" fontId="5" fillId="0" borderId="49" xfId="2" applyFont="1" applyBorder="1" applyAlignment="1" applyProtection="1">
      <alignment horizontal="center" vertical="center"/>
    </xf>
    <xf numFmtId="0" fontId="3" fillId="0" borderId="26" xfId="0" applyFont="1" applyBorder="1" applyAlignment="1" applyProtection="1">
      <alignment horizontal="center" vertical="center"/>
    </xf>
    <xf numFmtId="0" fontId="2" fillId="0" borderId="33" xfId="0" applyFont="1" applyBorder="1" applyAlignment="1" applyProtection="1">
      <alignment vertical="center"/>
    </xf>
    <xf numFmtId="0" fontId="3" fillId="0" borderId="30" xfId="0" applyFont="1" applyFill="1" applyBorder="1" applyAlignment="1" applyProtection="1">
      <alignment horizontal="center" vertical="center"/>
    </xf>
    <xf numFmtId="9" fontId="5" fillId="0" borderId="16" xfId="2" applyFont="1" applyFill="1" applyBorder="1" applyAlignment="1" applyProtection="1">
      <alignment horizontal="center" vertical="center"/>
    </xf>
    <xf numFmtId="9" fontId="5" fillId="4" borderId="32" xfId="2" applyFont="1" applyFill="1" applyBorder="1" applyAlignment="1" applyProtection="1">
      <alignment horizontal="center" vertical="center"/>
    </xf>
    <xf numFmtId="164" fontId="5" fillId="0" borderId="16" xfId="2" applyNumberFormat="1" applyFont="1" applyBorder="1" applyAlignment="1" applyProtection="1">
      <alignment horizontal="center" vertical="center"/>
    </xf>
    <xf numFmtId="0" fontId="5" fillId="0" borderId="16" xfId="2" applyNumberFormat="1" applyFont="1" applyBorder="1" applyAlignment="1" applyProtection="1">
      <alignment horizontal="center" vertical="center"/>
    </xf>
    <xf numFmtId="164" fontId="5" fillId="0" borderId="16" xfId="0" applyNumberFormat="1" applyFont="1" applyBorder="1" applyAlignment="1" applyProtection="1">
      <alignment horizontal="center" vertical="center"/>
    </xf>
    <xf numFmtId="164" fontId="5" fillId="0" borderId="31" xfId="2" applyNumberFormat="1" applyFont="1" applyBorder="1" applyAlignment="1" applyProtection="1">
      <alignment horizontal="center" vertical="center"/>
    </xf>
    <xf numFmtId="164" fontId="3" fillId="0" borderId="43" xfId="0" applyNumberFormat="1" applyFont="1" applyBorder="1" applyAlignment="1" applyProtection="1">
      <alignment horizontal="center" vertical="center"/>
    </xf>
    <xf numFmtId="0" fontId="3" fillId="0" borderId="23" xfId="0" applyFont="1" applyFill="1" applyBorder="1" applyAlignment="1" applyProtection="1">
      <alignment horizontal="center" vertical="center"/>
    </xf>
    <xf numFmtId="9" fontId="5" fillId="4" borderId="15" xfId="2" applyFont="1" applyFill="1" applyBorder="1" applyAlignment="1" applyProtection="1">
      <alignment horizontal="center" vertical="center"/>
    </xf>
    <xf numFmtId="9" fontId="5" fillId="0" borderId="5" xfId="0" applyNumberFormat="1"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5" xfId="0" applyFont="1" applyBorder="1" applyAlignment="1" applyProtection="1">
      <alignment vertical="center"/>
    </xf>
    <xf numFmtId="0" fontId="3" fillId="0" borderId="0" xfId="0" applyFont="1" applyFill="1" applyBorder="1" applyAlignment="1" applyProtection="1">
      <alignment vertical="center"/>
    </xf>
    <xf numFmtId="0" fontId="3" fillId="0" borderId="44" xfId="0" applyFont="1" applyBorder="1" applyAlignment="1" applyProtection="1"/>
    <xf numFmtId="0" fontId="3" fillId="0" borderId="25" xfId="0" applyFont="1" applyBorder="1" applyAlignment="1" applyProtection="1">
      <alignment horizontal="center"/>
    </xf>
    <xf numFmtId="0" fontId="3" fillId="4" borderId="16" xfId="0" applyFont="1" applyFill="1" applyBorder="1" applyAlignment="1" applyProtection="1">
      <alignment horizontal="center"/>
    </xf>
    <xf numFmtId="9" fontId="3" fillId="4" borderId="10" xfId="0" applyNumberFormat="1" applyFont="1" applyFill="1" applyBorder="1" applyAlignment="1" applyProtection="1">
      <alignment horizontal="center" vertical="center"/>
    </xf>
    <xf numFmtId="0" fontId="3" fillId="0" borderId="12" xfId="0" applyFont="1" applyBorder="1" applyAlignment="1" applyProtection="1">
      <alignment horizontal="center" vertical="center"/>
    </xf>
    <xf numFmtId="43" fontId="3" fillId="0" borderId="53" xfId="1" applyFont="1" applyBorder="1" applyAlignment="1" applyProtection="1"/>
    <xf numFmtId="43" fontId="3" fillId="0" borderId="14" xfId="1" applyFont="1" applyBorder="1" applyAlignment="1" applyProtection="1">
      <alignment horizontal="center" vertical="center"/>
    </xf>
    <xf numFmtId="0" fontId="2" fillId="0" borderId="35" xfId="0" applyFont="1" applyBorder="1" applyAlignment="1" applyProtection="1">
      <alignment vertical="center"/>
    </xf>
    <xf numFmtId="0" fontId="0" fillId="0" borderId="0" xfId="0" applyProtection="1"/>
    <xf numFmtId="0" fontId="0" fillId="0" borderId="0" xfId="0" applyBorder="1" applyProtection="1"/>
    <xf numFmtId="0" fontId="2" fillId="0" borderId="15" xfId="0" applyFont="1" applyBorder="1" applyAlignment="1" applyProtection="1"/>
    <xf numFmtId="9" fontId="3" fillId="0" borderId="5" xfId="2" applyFont="1" applyBorder="1" applyAlignment="1" applyProtection="1">
      <alignment horizontal="center" vertical="center"/>
    </xf>
    <xf numFmtId="9" fontId="3" fillId="0" borderId="10" xfId="0" applyNumberFormat="1" applyFont="1" applyBorder="1" applyAlignment="1" applyProtection="1">
      <alignment horizontal="center" vertical="center"/>
    </xf>
    <xf numFmtId="164" fontId="2" fillId="0" borderId="15" xfId="0" applyNumberFormat="1" applyFont="1" applyBorder="1" applyAlignment="1" applyProtection="1"/>
    <xf numFmtId="0" fontId="0" fillId="0" borderId="0" xfId="0" applyBorder="1" applyAlignment="1" applyProtection="1"/>
    <xf numFmtId="164" fontId="3" fillId="0" borderId="0" xfId="0" applyNumberFormat="1" applyFont="1" applyFill="1" applyBorder="1" applyAlignment="1" applyProtection="1">
      <alignment vertical="center"/>
    </xf>
    <xf numFmtId="43" fontId="3" fillId="3" borderId="0" xfId="1" applyFont="1" applyFill="1" applyBorder="1" applyAlignment="1" applyProtection="1">
      <alignment vertical="center"/>
    </xf>
    <xf numFmtId="43" fontId="5" fillId="4" borderId="27" xfId="1" applyFont="1" applyFill="1" applyBorder="1" applyAlignment="1" applyProtection="1">
      <alignment horizontal="center" vertical="center"/>
    </xf>
    <xf numFmtId="0" fontId="0" fillId="0" borderId="0" xfId="0" applyFill="1" applyProtection="1"/>
    <xf numFmtId="0" fontId="0" fillId="5" borderId="0" xfId="0" applyFill="1" applyProtection="1"/>
    <xf numFmtId="0" fontId="0" fillId="3" borderId="0" xfId="0" applyFill="1" applyProtection="1"/>
    <xf numFmtId="0" fontId="2" fillId="0" borderId="47" xfId="0" applyFont="1" applyBorder="1" applyAlignment="1" applyProtection="1">
      <alignment horizontal="center" vertical="center"/>
    </xf>
    <xf numFmtId="0" fontId="2" fillId="0" borderId="28" xfId="0" applyFont="1" applyBorder="1" applyAlignment="1" applyProtection="1">
      <alignment horizontal="center" vertical="center"/>
    </xf>
    <xf numFmtId="43" fontId="6" fillId="0" borderId="29" xfId="1" applyFont="1" applyFill="1" applyBorder="1" applyAlignment="1" applyProtection="1">
      <alignment horizontal="center" vertical="center"/>
    </xf>
    <xf numFmtId="0" fontId="9" fillId="6" borderId="0" xfId="0" applyFont="1" applyFill="1" applyBorder="1" applyAlignment="1" applyProtection="1">
      <alignment horizontal="center" vertical="center"/>
    </xf>
    <xf numFmtId="0" fontId="10" fillId="6" borderId="0" xfId="0"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xf>
    <xf numFmtId="0" fontId="3" fillId="6" borderId="0" xfId="0" applyFont="1" applyFill="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22" xfId="0" applyFont="1" applyBorder="1" applyAlignment="1" applyProtection="1">
      <alignment horizontal="center" vertical="center"/>
    </xf>
    <xf numFmtId="0" fontId="9" fillId="6"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3" fillId="0" borderId="0" xfId="0" applyFont="1" applyFill="1" applyBorder="1" applyAlignment="1" applyProtection="1">
      <alignment vertical="center" wrapText="1"/>
    </xf>
    <xf numFmtId="0" fontId="4" fillId="6" borderId="0" xfId="0" applyFont="1" applyFill="1" applyBorder="1" applyAlignment="1" applyProtection="1">
      <alignment horizontal="right" vertical="center"/>
    </xf>
    <xf numFmtId="0" fontId="2" fillId="6" borderId="0" xfId="0" applyFont="1" applyFill="1" applyBorder="1" applyAlignment="1" applyProtection="1">
      <alignment horizontal="right" vertical="center"/>
    </xf>
    <xf numFmtId="0" fontId="2" fillId="6" borderId="0" xfId="0" applyFont="1" applyFill="1" applyBorder="1" applyAlignment="1" applyProtection="1">
      <alignment horizontal="right" vertical="center" wrapText="1"/>
    </xf>
    <xf numFmtId="0" fontId="8" fillId="2" borderId="1" xfId="0" applyFont="1" applyFill="1" applyBorder="1" applyAlignment="1" applyProtection="1">
      <alignment horizontal="right" vertical="center"/>
      <protection locked="0"/>
    </xf>
    <xf numFmtId="0" fontId="8" fillId="2" borderId="9" xfId="0" applyFont="1" applyFill="1" applyBorder="1" applyAlignment="1" applyProtection="1">
      <alignment horizontal="right" vertical="center"/>
      <protection locked="0"/>
    </xf>
    <xf numFmtId="14" fontId="8" fillId="2" borderId="1" xfId="0" applyNumberFormat="1" applyFont="1" applyFill="1" applyBorder="1" applyAlignment="1" applyProtection="1">
      <alignment horizontal="right" vertical="center"/>
      <protection locked="0"/>
    </xf>
    <xf numFmtId="14" fontId="8" fillId="2" borderId="9" xfId="0" applyNumberFormat="1"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protection locked="0"/>
    </xf>
    <xf numFmtId="0" fontId="7" fillId="2" borderId="9" xfId="0" applyFont="1" applyFill="1" applyBorder="1" applyAlignment="1" applyProtection="1">
      <alignment horizontal="right" vertical="center"/>
      <protection locked="0"/>
    </xf>
    <xf numFmtId="0" fontId="2" fillId="0" borderId="8"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6" fillId="2" borderId="1"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2" fillId="0" borderId="46" xfId="0" applyFont="1" applyBorder="1" applyAlignment="1" applyProtection="1">
      <alignment horizontal="center" vertical="center"/>
    </xf>
    <xf numFmtId="0" fontId="2" fillId="0" borderId="19"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Alignment="1" applyProtection="1">
      <alignment horizontal="center"/>
    </xf>
    <xf numFmtId="0" fontId="2" fillId="0" borderId="16" xfId="0" applyFont="1" applyBorder="1" applyAlignment="1" applyProtection="1">
      <alignment horizontal="center"/>
    </xf>
    <xf numFmtId="0" fontId="7" fillId="2" borderId="6" xfId="0" applyFont="1" applyFill="1" applyBorder="1" applyAlignment="1" applyProtection="1">
      <alignment horizontal="right" vertical="center"/>
      <protection locked="0"/>
    </xf>
    <xf numFmtId="0" fontId="7" fillId="2" borderId="7" xfId="0" applyFont="1" applyFill="1" applyBorder="1" applyAlignment="1" applyProtection="1">
      <alignment horizontal="right" vertical="center"/>
      <protection locked="0"/>
    </xf>
    <xf numFmtId="0" fontId="4" fillId="0" borderId="23" xfId="0" applyFont="1" applyBorder="1" applyAlignment="1" applyProtection="1">
      <alignment horizontal="center" vertical="center"/>
    </xf>
    <xf numFmtId="0" fontId="4" fillId="0" borderId="34" xfId="0" applyFont="1" applyBorder="1" applyAlignment="1" applyProtection="1">
      <alignment horizontal="center" vertical="center"/>
    </xf>
    <xf numFmtId="0" fontId="4" fillId="0" borderId="51" xfId="0" applyFont="1" applyBorder="1" applyAlignment="1" applyProtection="1">
      <alignment horizontal="center" vertical="center"/>
    </xf>
    <xf numFmtId="0" fontId="2" fillId="0" borderId="37" xfId="0" applyFont="1" applyFill="1" applyBorder="1" applyAlignment="1" applyProtection="1">
      <alignment horizontal="center" vertical="center"/>
    </xf>
    <xf numFmtId="0" fontId="2" fillId="0" borderId="46" xfId="0" applyFont="1" applyFill="1" applyBorder="1" applyAlignment="1" applyProtection="1">
      <alignment horizontal="center" vertical="center"/>
    </xf>
    <xf numFmtId="0" fontId="2" fillId="0" borderId="30"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41" xfId="0" applyFont="1" applyFill="1" applyBorder="1" applyAlignment="1" applyProtection="1">
      <alignment horizontal="center" vertical="center"/>
    </xf>
    <xf numFmtId="0" fontId="2" fillId="0" borderId="50" xfId="0" applyFont="1" applyBorder="1" applyAlignment="1" applyProtection="1">
      <alignment horizontal="center" vertical="center" wrapText="1"/>
    </xf>
    <xf numFmtId="0" fontId="2" fillId="0" borderId="38" xfId="0" applyFont="1" applyBorder="1" applyAlignment="1" applyProtection="1">
      <alignment horizontal="center" vertical="center" wrapText="1"/>
    </xf>
    <xf numFmtId="0" fontId="2" fillId="0" borderId="48" xfId="0" applyFont="1" applyBorder="1" applyAlignment="1" applyProtection="1">
      <alignment horizontal="center" vertical="center" wrapText="1"/>
    </xf>
    <xf numFmtId="0" fontId="2" fillId="0" borderId="47" xfId="0" applyFont="1" applyBorder="1" applyAlignment="1" applyProtection="1">
      <alignment horizontal="center" vertical="center" wrapText="1"/>
    </xf>
    <xf numFmtId="0" fontId="2" fillId="0" borderId="50" xfId="0" applyFont="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13"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54" xfId="0" applyFont="1" applyFill="1" applyBorder="1" applyAlignment="1" applyProtection="1">
      <alignment horizontal="center" vertical="center"/>
    </xf>
    <xf numFmtId="0" fontId="9" fillId="6" borderId="0" xfId="0" applyFont="1" applyFill="1" applyBorder="1" applyAlignment="1" applyProtection="1">
      <alignment horizontal="center" vertical="center"/>
    </xf>
    <xf numFmtId="0" fontId="2" fillId="6" borderId="0" xfId="0" applyFont="1" applyFill="1" applyAlignment="1" applyProtection="1">
      <alignment horizontal="right" vertical="center"/>
    </xf>
    <xf numFmtId="0" fontId="2" fillId="6" borderId="0" xfId="0" applyFont="1" applyFill="1" applyAlignment="1" applyProtection="1">
      <alignment horizontal="right" vertical="center" wrapText="1"/>
    </xf>
    <xf numFmtId="0" fontId="9" fillId="6" borderId="0" xfId="0" applyFont="1" applyFill="1" applyAlignment="1" applyProtection="1">
      <alignment horizontal="center" vertical="center"/>
    </xf>
    <xf numFmtId="0" fontId="7" fillId="0" borderId="1" xfId="0" applyFont="1" applyFill="1" applyBorder="1" applyAlignment="1" applyProtection="1">
      <alignment horizontal="right" vertical="center"/>
    </xf>
    <xf numFmtId="0" fontId="7" fillId="0" borderId="9" xfId="0" applyFont="1" applyFill="1" applyBorder="1" applyAlignment="1" applyProtection="1">
      <alignment horizontal="right" vertical="center"/>
    </xf>
    <xf numFmtId="0" fontId="0" fillId="0" borderId="0" xfId="0" applyFill="1" applyAlignment="1" applyProtection="1">
      <alignment horizontal="center"/>
    </xf>
    <xf numFmtId="0" fontId="0" fillId="0" borderId="16" xfId="0" applyFill="1" applyBorder="1" applyAlignment="1" applyProtection="1">
      <alignment horizontal="center"/>
    </xf>
    <xf numFmtId="0" fontId="7" fillId="0" borderId="6" xfId="0" applyFont="1" applyFill="1" applyBorder="1" applyAlignment="1" applyProtection="1">
      <alignment horizontal="right" vertical="center"/>
    </xf>
    <xf numFmtId="0" fontId="7" fillId="0" borderId="7" xfId="0" applyFont="1" applyFill="1" applyBorder="1" applyAlignment="1" applyProtection="1">
      <alignment horizontal="right" vertical="center"/>
    </xf>
    <xf numFmtId="0" fontId="8" fillId="0" borderId="1" xfId="0" applyFont="1" applyFill="1" applyBorder="1" applyAlignment="1" applyProtection="1">
      <alignment horizontal="right" vertical="center"/>
    </xf>
    <xf numFmtId="0" fontId="8" fillId="0" borderId="9" xfId="0" applyFont="1" applyFill="1" applyBorder="1" applyAlignment="1" applyProtection="1">
      <alignment horizontal="right" vertical="center"/>
    </xf>
    <xf numFmtId="14" fontId="8" fillId="0" borderId="1" xfId="0" applyNumberFormat="1" applyFont="1" applyFill="1" applyBorder="1" applyAlignment="1" applyProtection="1">
      <alignment horizontal="right" vertical="center"/>
    </xf>
    <xf numFmtId="14" fontId="8" fillId="0" borderId="9" xfId="0" applyNumberFormat="1" applyFont="1" applyFill="1" applyBorder="1" applyAlignment="1" applyProtection="1">
      <alignment horizontal="right" vertical="center"/>
    </xf>
    <xf numFmtId="9" fontId="5" fillId="4" borderId="4" xfId="2" applyFont="1" applyFill="1" applyBorder="1" applyAlignment="1" applyProtection="1">
      <alignment horizontal="center" vertical="center"/>
    </xf>
    <xf numFmtId="9" fontId="5" fillId="4" borderId="20" xfId="2" applyFont="1" applyFill="1" applyBorder="1" applyAlignment="1" applyProtection="1">
      <alignment horizontal="center" vertical="center"/>
    </xf>
    <xf numFmtId="9" fontId="5" fillId="4" borderId="27" xfId="2" applyFont="1" applyFill="1" applyBorder="1" applyAlignment="1" applyProtection="1">
      <alignment horizontal="center" vertical="center"/>
    </xf>
    <xf numFmtId="0" fontId="3" fillId="6" borderId="0" xfId="0" applyFont="1" applyFill="1" applyBorder="1" applyAlignment="1" applyProtection="1">
      <alignment horizontal="right" vertical="center" wrapText="1"/>
    </xf>
    <xf numFmtId="9" fontId="5" fillId="0" borderId="46" xfId="2" applyFont="1" applyFill="1" applyBorder="1" applyAlignment="1" applyProtection="1">
      <alignment horizontal="center" vertical="center"/>
    </xf>
    <xf numFmtId="9" fontId="5" fillId="0" borderId="0" xfId="2" applyFont="1" applyFill="1" applyBorder="1" applyAlignment="1" applyProtection="1">
      <alignment horizontal="center" vertical="center"/>
    </xf>
    <xf numFmtId="9" fontId="5" fillId="0" borderId="41" xfId="2" applyFont="1" applyFill="1" applyBorder="1" applyAlignment="1" applyProtection="1">
      <alignment horizontal="center" vertical="center"/>
    </xf>
    <xf numFmtId="0" fontId="11" fillId="0" borderId="2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51" xfId="0" applyFont="1" applyBorder="1" applyAlignment="1" applyProtection="1">
      <alignment horizontal="center" vertical="center"/>
    </xf>
    <xf numFmtId="0" fontId="3" fillId="0" borderId="33" xfId="0" applyFont="1" applyBorder="1" applyAlignment="1" applyProtection="1">
      <alignment horizontal="center" vertical="center" wrapText="1"/>
    </xf>
    <xf numFmtId="0" fontId="3" fillId="0" borderId="48" xfId="0" applyFont="1" applyBorder="1" applyAlignment="1" applyProtection="1">
      <alignment horizontal="center" vertical="center" wrapText="1"/>
    </xf>
    <xf numFmtId="9" fontId="5" fillId="4" borderId="20" xfId="0" applyNumberFormat="1" applyFont="1" applyFill="1" applyBorder="1" applyAlignment="1" applyProtection="1">
      <alignment horizontal="center" vertical="center"/>
    </xf>
    <xf numFmtId="0" fontId="3" fillId="0" borderId="47" xfId="0" applyFont="1" applyBorder="1" applyAlignment="1" applyProtection="1">
      <alignment horizontal="center" vertical="center" wrapText="1"/>
    </xf>
    <xf numFmtId="0" fontId="10" fillId="6" borderId="0"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3" fillId="0" borderId="38" xfId="0" applyFont="1" applyBorder="1" applyAlignment="1" applyProtection="1">
      <alignment horizontal="center" vertical="center"/>
    </xf>
    <xf numFmtId="0" fontId="3" fillId="0" borderId="39" xfId="0" applyFont="1" applyBorder="1" applyAlignment="1" applyProtection="1">
      <alignment horizontal="center" vertical="center"/>
    </xf>
    <xf numFmtId="0" fontId="3" fillId="0" borderId="37" xfId="0" applyFont="1" applyBorder="1" applyAlignment="1" applyProtection="1">
      <alignment horizontal="center" vertical="center"/>
    </xf>
    <xf numFmtId="9" fontId="5" fillId="0" borderId="0" xfId="2" applyFont="1" applyBorder="1" applyAlignment="1" applyProtection="1">
      <alignment horizontal="center" vertical="center"/>
    </xf>
    <xf numFmtId="0" fontId="11" fillId="0" borderId="42"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45"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22" xfId="0" applyFont="1" applyBorder="1" applyAlignment="1" applyProtection="1">
      <alignment horizontal="center" vertical="center"/>
    </xf>
    <xf numFmtId="0" fontId="11" fillId="0" borderId="6"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xf>
    <xf numFmtId="43" fontId="5" fillId="4" borderId="1" xfId="1" applyFont="1" applyFill="1" applyBorder="1" applyAlignment="1" applyProtection="1">
      <alignment horizontal="center" vertical="center"/>
    </xf>
    <xf numFmtId="43" fontId="5" fillId="4" borderId="19" xfId="1" applyFont="1" applyFill="1" applyBorder="1" applyAlignment="1" applyProtection="1">
      <alignment horizontal="center" vertical="center"/>
    </xf>
    <xf numFmtId="43" fontId="5" fillId="4" borderId="0" xfId="1"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3" fillId="0" borderId="35" xfId="0" applyFont="1" applyBorder="1" applyAlignment="1" applyProtection="1">
      <alignment horizontal="center" vertical="center"/>
    </xf>
    <xf numFmtId="0" fontId="2" fillId="0" borderId="8" xfId="0" applyFont="1" applyBorder="1" applyAlignment="1" applyProtection="1">
      <alignment horizontal="right" vertical="center" wrapText="1"/>
    </xf>
    <xf numFmtId="0" fontId="2" fillId="0" borderId="10" xfId="0" applyFont="1" applyBorder="1" applyAlignment="1" applyProtection="1">
      <alignment horizontal="right" vertical="center" wrapText="1"/>
    </xf>
    <xf numFmtId="0" fontId="3" fillId="0" borderId="2" xfId="0" applyFont="1" applyBorder="1" applyAlignment="1" applyProtection="1">
      <alignment horizontal="center" vertical="center"/>
    </xf>
    <xf numFmtId="0" fontId="6" fillId="2" borderId="1" xfId="0" applyFont="1" applyFill="1" applyBorder="1" applyAlignment="1" applyProtection="1">
      <alignment horizontal="right" vertical="center"/>
      <protection locked="0"/>
    </xf>
    <xf numFmtId="0" fontId="6" fillId="2" borderId="9" xfId="0" applyFont="1" applyFill="1" applyBorder="1" applyAlignment="1" applyProtection="1">
      <alignment horizontal="right" vertical="center"/>
      <protection locked="0"/>
    </xf>
    <xf numFmtId="0" fontId="6" fillId="2" borderId="11" xfId="0" applyFont="1" applyFill="1" applyBorder="1" applyAlignment="1" applyProtection="1">
      <alignment horizontal="right" vertical="center"/>
      <protection locked="0"/>
    </xf>
    <xf numFmtId="0" fontId="6" fillId="2" borderId="12" xfId="0" applyFont="1" applyFill="1" applyBorder="1" applyAlignment="1" applyProtection="1">
      <alignment horizontal="right" vertical="center"/>
      <protection locked="0"/>
    </xf>
    <xf numFmtId="43" fontId="5" fillId="4" borderId="21" xfId="1" applyFont="1" applyFill="1" applyBorder="1" applyAlignment="1" applyProtection="1">
      <alignment horizontal="center" vertical="center"/>
    </xf>
    <xf numFmtId="43" fontId="5" fillId="4" borderId="39" xfId="1" applyFont="1" applyFill="1" applyBorder="1" applyAlignment="1" applyProtection="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5056F"/>
      <color rgb="FF803206"/>
      <color rgb="FFE6AF00"/>
      <color rgb="FFDEA9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50" baseline="0">
                <a:solidFill>
                  <a:schemeClr val="lt1">
                    <a:lumMod val="85000"/>
                  </a:schemeClr>
                </a:solidFill>
                <a:latin typeface="Al-Mohanad" panose="02060603050605020204" pitchFamily="18" charset="-78"/>
                <a:ea typeface="+mn-ea"/>
                <a:cs typeface="Al-Mohanad" panose="02060603050605020204" pitchFamily="18" charset="-78"/>
              </a:defRPr>
            </a:pPr>
            <a:r>
              <a:rPr lang="ar-SA" sz="1400" b="0" i="0" baseline="0">
                <a:effectLst/>
              </a:rPr>
              <a:t>رسم بياني مقارن لمصروفات الجمعية كجهود للجمعية</a:t>
            </a:r>
            <a:endParaRPr lang="ar-SA" sz="1400">
              <a:effectLst/>
            </a:endParaRPr>
          </a:p>
          <a:p>
            <a:pPr>
              <a:defRPr sz="1400"/>
            </a:pPr>
            <a:r>
              <a:rPr lang="ar-SA" sz="1400" b="0" i="0" baseline="0">
                <a:effectLst/>
              </a:rPr>
              <a:t>(سلوك الجمعية للعام الجاري من خلال التكاليف)</a:t>
            </a:r>
            <a:endParaRPr lang="ar-SA" sz="1400">
              <a:effectLst/>
            </a:endParaRPr>
          </a:p>
        </c:rich>
      </c:tx>
      <c:overlay val="0"/>
      <c:spPr>
        <a:noFill/>
        <a:ln>
          <a:noFill/>
        </a:ln>
        <a:effectLst/>
      </c:spPr>
      <c:txPr>
        <a:bodyPr rot="0" spcFirstLastPara="1" vertOverflow="ellipsis" vert="horz" wrap="square" anchor="ctr" anchorCtr="1"/>
        <a:lstStyle/>
        <a:p>
          <a:pPr>
            <a:defRPr sz="1400" b="0" i="0" u="none" strike="noStrike" kern="1200" cap="none" spc="50" baseline="0">
              <a:solidFill>
                <a:schemeClr val="lt1">
                  <a:lumMod val="85000"/>
                </a:schemeClr>
              </a:solidFill>
              <a:latin typeface="Al-Mohanad" panose="02060603050605020204" pitchFamily="18" charset="-78"/>
              <a:ea typeface="+mn-ea"/>
              <a:cs typeface="Al-Mohanad" panose="02060603050605020204" pitchFamily="18" charset="-78"/>
            </a:defRPr>
          </a:pPr>
          <a:endParaRPr lang="ar-SA"/>
        </a:p>
      </c:txPr>
    </c:title>
    <c:autoTitleDeleted val="0"/>
    <c:plotArea>
      <c:layout>
        <c:manualLayout>
          <c:layoutTarget val="inner"/>
          <c:xMode val="edge"/>
          <c:yMode val="edge"/>
          <c:x val="0.28384853801169596"/>
          <c:y val="0.27009611111111109"/>
          <c:w val="0.45524955908289244"/>
          <c:h val="0.78220151515151515"/>
        </c:manualLayout>
      </c:layout>
      <c:radarChart>
        <c:radarStyle val="marker"/>
        <c:varyColors val="0"/>
        <c:ser>
          <c:idx val="0"/>
          <c:order val="0"/>
          <c:tx>
            <c:v>الفعلي</c:v>
          </c:tx>
          <c:spPr>
            <a:ln w="28575" cap="rnd">
              <a:solidFill>
                <a:schemeClr val="bg1"/>
              </a:solidFill>
            </a:ln>
            <a:effectLst/>
          </c:spPr>
          <c:marker>
            <c:symbol val="none"/>
          </c:marker>
          <c:cat>
            <c:strRef>
              <c:f>'نموذج موازنة المصروفات والإيراد'!$G$23:$G$27</c:f>
              <c:strCache>
                <c:ptCount val="5"/>
                <c:pt idx="0">
                  <c:v>المصروفات العمومية والإدارية</c:v>
                </c:pt>
                <c:pt idx="1">
                  <c:v>مصروفات البرامج والأنشطة</c:v>
                </c:pt>
                <c:pt idx="2">
                  <c:v>مصروفات الاستدامة (الأوقاف+الاستثمارات)</c:v>
                </c:pt>
                <c:pt idx="3">
                  <c:v>مصروفات جمع الأموال</c:v>
                </c:pt>
                <c:pt idx="4">
                  <c:v>مصروفات الحوكمة</c:v>
                </c:pt>
              </c:strCache>
            </c:strRef>
          </c:cat>
          <c:val>
            <c:numRef>
              <c:f>'نموذج موازنة المصروفات والإيراد'!$J$23:$J$27</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056E-45D9-80DC-CDE8AC181125}"/>
            </c:ext>
          </c:extLst>
        </c:ser>
        <c:ser>
          <c:idx val="1"/>
          <c:order val="1"/>
          <c:tx>
            <c:v>المستهدف</c:v>
          </c:tx>
          <c:spPr>
            <a:ln w="28575" cap="rnd">
              <a:solidFill>
                <a:srgbClr val="00B050"/>
              </a:solidFill>
            </a:ln>
            <a:effectLst/>
          </c:spPr>
          <c:marker>
            <c:symbol val="none"/>
          </c:marker>
          <c:cat>
            <c:strRef>
              <c:f>'نموذج موازنة المصروفات والإيراد'!$G$23:$G$27</c:f>
              <c:strCache>
                <c:ptCount val="5"/>
                <c:pt idx="0">
                  <c:v>المصروفات العمومية والإدارية</c:v>
                </c:pt>
                <c:pt idx="1">
                  <c:v>مصروفات البرامج والأنشطة</c:v>
                </c:pt>
                <c:pt idx="2">
                  <c:v>مصروفات الاستدامة (الأوقاف+الاستثمارات)</c:v>
                </c:pt>
                <c:pt idx="3">
                  <c:v>مصروفات جمع الأموال</c:v>
                </c:pt>
                <c:pt idx="4">
                  <c:v>مصروفات الحوكمة</c:v>
                </c:pt>
              </c:strCache>
            </c:strRef>
          </c:cat>
          <c:val>
            <c:numRef>
              <c:f>'نموذج موازنة المصروفات والإيراد'!$H$23:$H$27</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1A-056E-45D9-80DC-CDE8AC181125}"/>
            </c:ext>
          </c:extLst>
        </c:ser>
        <c:ser>
          <c:idx val="2"/>
          <c:order val="2"/>
          <c:tx>
            <c:v>الحد الأعلى</c:v>
          </c:tx>
          <c:spPr>
            <a:ln w="28575" cap="rnd">
              <a:solidFill>
                <a:srgbClr val="C00000"/>
              </a:solidFill>
            </a:ln>
            <a:effectLst/>
          </c:spPr>
          <c:marker>
            <c:symbol val="none"/>
          </c:marker>
          <c:cat>
            <c:strRef>
              <c:f>'نموذج موازنة المصروفات والإيراد'!$G$23:$G$27</c:f>
              <c:strCache>
                <c:ptCount val="5"/>
                <c:pt idx="0">
                  <c:v>المصروفات العمومية والإدارية</c:v>
                </c:pt>
                <c:pt idx="1">
                  <c:v>مصروفات البرامج والأنشطة</c:v>
                </c:pt>
                <c:pt idx="2">
                  <c:v>مصروفات الاستدامة (الأوقاف+الاستثمارات)</c:v>
                </c:pt>
                <c:pt idx="3">
                  <c:v>مصروفات جمع الأموال</c:v>
                </c:pt>
                <c:pt idx="4">
                  <c:v>مصروفات الحوكمة</c:v>
                </c:pt>
              </c:strCache>
            </c:strRef>
          </c:cat>
          <c:val>
            <c:numRef>
              <c:f>'نموذج موازنة المصروفات والإيراد'!$I$23:$I$27</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1B-056E-45D9-80DC-CDE8AC181125}"/>
            </c:ext>
          </c:extLst>
        </c:ser>
        <c:dLbls>
          <c:showLegendKey val="0"/>
          <c:showVal val="0"/>
          <c:showCatName val="0"/>
          <c:showSerName val="0"/>
          <c:showPercent val="0"/>
          <c:showBubbleSize val="0"/>
        </c:dLbls>
        <c:axId val="1222533615"/>
        <c:axId val="1222532367"/>
      </c:radarChart>
      <c:catAx>
        <c:axId val="1222533615"/>
        <c:scaling>
          <c:orientation val="maxMin"/>
        </c:scaling>
        <c:delete val="0"/>
        <c:axPos val="b"/>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a:outerShdw blurRad="50800" dist="50800" dir="5400000" sx="5000" sy="5000" algn="ctr" rotWithShape="0">
              <a:srgbClr val="000000">
                <a:alpha val="43137"/>
              </a:srgbClr>
            </a:outerShdw>
          </a:effectLst>
        </c:spPr>
        <c:txPr>
          <a:bodyPr rot="0" spcFirstLastPara="1" vertOverflow="ellipsis" wrap="square" anchor="ctr" anchorCtr="0"/>
          <a:lstStyle/>
          <a:p>
            <a:pPr>
              <a:defRPr sz="1400" b="0" i="0" u="none" strike="noStrike" kern="1200" baseline="0">
                <a:solidFill>
                  <a:schemeClr val="lt1">
                    <a:lumMod val="75000"/>
                  </a:schemeClr>
                </a:solidFill>
                <a:latin typeface="Al-Mohanad" panose="02060603050605020204" pitchFamily="18" charset="-78"/>
                <a:ea typeface="+mn-ea"/>
                <a:cs typeface="Al-Mohanad" panose="02060603050605020204" pitchFamily="18" charset="-78"/>
              </a:defRPr>
            </a:pPr>
            <a:endParaRPr lang="ar-SA"/>
          </a:p>
        </c:txPr>
        <c:crossAx val="1222532367"/>
        <c:crosses val="autoZero"/>
        <c:auto val="1"/>
        <c:lblAlgn val="ctr"/>
        <c:lblOffset val="100"/>
        <c:noMultiLvlLbl val="0"/>
      </c:catAx>
      <c:valAx>
        <c:axId val="1222532367"/>
        <c:scaling>
          <c:orientation val="minMax"/>
        </c:scaling>
        <c:delete val="1"/>
        <c:axPos val="l"/>
        <c:majorGridlines>
          <c:spPr>
            <a:ln w="9525" cap="flat" cmpd="sng" algn="ctr">
              <a:solidFill>
                <a:schemeClr val="lt1">
                  <a:alpha val="20000"/>
                </a:schemeClr>
              </a:solidFill>
              <a:round/>
            </a:ln>
            <a:effectLst/>
          </c:spPr>
        </c:majorGridlines>
        <c:numFmt formatCode="_(* #,##0.00_);_(* \(#,##0.00\);_(* &quot;-&quot;??_);_(@_)" sourceLinked="1"/>
        <c:majorTickMark val="out"/>
        <c:minorTickMark val="none"/>
        <c:tickLblPos val="nextTo"/>
        <c:crossAx val="122253361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400" b="0" i="0" u="none" strike="noStrike" kern="1200" baseline="0">
              <a:solidFill>
                <a:schemeClr val="lt1">
                  <a:lumMod val="75000"/>
                </a:schemeClr>
              </a:solidFill>
              <a:latin typeface="Al-Mohanad" panose="02060603050605020204" pitchFamily="18" charset="-78"/>
              <a:ea typeface="+mn-ea"/>
              <a:cs typeface="Al-Mohanad" panose="02060603050605020204" pitchFamily="18" charset="-78"/>
            </a:defRPr>
          </a:pPr>
          <a:endParaRPr lang="ar-S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noFill/>
      <a:round/>
    </a:ln>
    <a:effectLst/>
  </c:spPr>
  <c:txPr>
    <a:bodyPr/>
    <a:lstStyle/>
    <a:p>
      <a:pPr>
        <a:defRPr sz="1000" b="0">
          <a:latin typeface="Al-Mohanad" panose="02060603050605020204" pitchFamily="18" charset="-78"/>
          <a:cs typeface="Al-Mohanad" panose="02060603050605020204" pitchFamily="18" charset="-78"/>
        </a:defRPr>
      </a:pPr>
      <a:endParaRPr lang="ar-SA"/>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baseline="0">
                <a:solidFill>
                  <a:schemeClr val="dk1">
                    <a:lumMod val="75000"/>
                    <a:lumOff val="25000"/>
                  </a:schemeClr>
                </a:solidFill>
                <a:latin typeface="Al-Mohanad" panose="02060603050605020204" pitchFamily="18" charset="-78"/>
                <a:ea typeface="+mn-ea"/>
                <a:cs typeface="Al-Mohanad" panose="02060603050605020204" pitchFamily="18" charset="-78"/>
              </a:defRPr>
            </a:pPr>
            <a:r>
              <a:rPr lang="ar-SA" sz="1400" b="0">
                <a:latin typeface="Al-Mohanad" panose="02060603050605020204" pitchFamily="18" charset="-78"/>
                <a:cs typeface="Al-Mohanad" panose="02060603050605020204" pitchFamily="18" charset="-78"/>
              </a:rPr>
              <a:t>رسم بياني لانحرافات الأداء الفعلي عن المستهدف</a:t>
            </a:r>
            <a:endParaRPr lang="en-US" sz="1400" b="0">
              <a:latin typeface="Al-Mohanad" panose="02060603050605020204" pitchFamily="18" charset="-78"/>
              <a:cs typeface="Al-Mohanad" panose="02060603050605020204" pitchFamily="18" charset="-78"/>
            </a:endParaRPr>
          </a:p>
        </c:rich>
      </c:tx>
      <c:overlay val="0"/>
      <c:spPr>
        <a:noFill/>
        <a:ln>
          <a:noFill/>
        </a:ln>
        <a:effectLst/>
      </c:spPr>
      <c:txPr>
        <a:bodyPr rot="0" spcFirstLastPara="1" vertOverflow="ellipsis" vert="horz" wrap="square" anchor="ctr" anchorCtr="1"/>
        <a:lstStyle/>
        <a:p>
          <a:pPr>
            <a:defRPr sz="1400" b="0" i="0" u="none" strike="noStrike" kern="1200" baseline="0">
              <a:solidFill>
                <a:schemeClr val="dk1">
                  <a:lumMod val="75000"/>
                  <a:lumOff val="25000"/>
                </a:schemeClr>
              </a:solidFill>
              <a:latin typeface="Al-Mohanad" panose="02060603050605020204" pitchFamily="18" charset="-78"/>
              <a:ea typeface="+mn-ea"/>
              <a:cs typeface="Al-Mohanad" panose="02060603050605020204" pitchFamily="18" charset="-78"/>
            </a:defRPr>
          </a:pPr>
          <a:endParaRPr lang="ar-SA"/>
        </a:p>
      </c:txPr>
    </c:title>
    <c:autoTitleDeleted val="0"/>
    <c:plotArea>
      <c:layout>
        <c:manualLayout>
          <c:layoutTarget val="inner"/>
          <c:xMode val="edge"/>
          <c:yMode val="edge"/>
          <c:x val="2.0975975975975975E-2"/>
          <c:y val="0.13595173611111111"/>
          <c:w val="0.68984954954954958"/>
          <c:h val="0.81554131944444441"/>
        </c:manualLayout>
      </c:layout>
      <c:barChart>
        <c:barDir val="bar"/>
        <c:grouping val="clustered"/>
        <c:varyColors val="0"/>
        <c:ser>
          <c:idx val="0"/>
          <c:order val="0"/>
          <c:spPr>
            <a:solidFill>
              <a:schemeClr val="accent6">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2">
                        <a:lumMod val="25000"/>
                      </a:schemeClr>
                    </a:solidFill>
                    <a:latin typeface="+mn-lt"/>
                    <a:ea typeface="+mn-ea"/>
                    <a:cs typeface="+mn-cs"/>
                  </a:defRPr>
                </a:pPr>
                <a:endParaRPr lang="ar-SA"/>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('نموذج موازنة المصروفات والإيراد'!$G$20:$G$21,'نموذج موازنة المصروفات والإيراد'!$G$23:$G$27)</c:f>
              <c:strCache>
                <c:ptCount val="7"/>
                <c:pt idx="0">
                  <c:v>إجمالي إيرادات الاستدامة</c:v>
                </c:pt>
                <c:pt idx="1">
                  <c:v>إجمالي التبرعات</c:v>
                </c:pt>
                <c:pt idx="2">
                  <c:v>المصروفات العمومية والإدارية</c:v>
                </c:pt>
                <c:pt idx="3">
                  <c:v>مصروفات البرامج والأنشطة</c:v>
                </c:pt>
                <c:pt idx="4">
                  <c:v>مصروفات الاستدامة (الأوقاف+الاستثمارات)</c:v>
                </c:pt>
                <c:pt idx="5">
                  <c:v>مصروفات جمع الأموال</c:v>
                </c:pt>
                <c:pt idx="6">
                  <c:v>مصروفات الحوكمة</c:v>
                </c:pt>
              </c:strCache>
            </c:strRef>
          </c:cat>
          <c:val>
            <c:numRef>
              <c:f>('نموذج موازنة المصروفات والإيراد'!$L$20:$L$21,'نموذج موازنة المصروفات والإيراد'!$L$23:$L$27)</c:f>
              <c:numCache>
                <c:formatCode>_(* #,##0.00_);_(* \(#,##0.00\);_(*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370-44FC-A2F9-6EB4C0A4A90D}"/>
            </c:ext>
          </c:extLst>
        </c:ser>
        <c:dLbls>
          <c:dLblPos val="inEnd"/>
          <c:showLegendKey val="0"/>
          <c:showVal val="1"/>
          <c:showCatName val="0"/>
          <c:showSerName val="0"/>
          <c:showPercent val="0"/>
          <c:showBubbleSize val="0"/>
        </c:dLbls>
        <c:gapWidth val="50"/>
        <c:axId val="1915441920"/>
        <c:axId val="1713552048"/>
      </c:barChart>
      <c:valAx>
        <c:axId val="1713552048"/>
        <c:scaling>
          <c:orientation val="maxMin"/>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 #,##0.00_);_(* \(#,##0.00\);_(* &quot;-&quot;??_);_(@_)" sourceLinked="1"/>
        <c:majorTickMark val="none"/>
        <c:minorTickMark val="none"/>
        <c:tickLblPos val="nextTo"/>
        <c:crossAx val="1915441920"/>
        <c:crosses val="autoZero"/>
        <c:crossBetween val="between"/>
      </c:valAx>
      <c:catAx>
        <c:axId val="1915441920"/>
        <c:scaling>
          <c:orientation val="minMax"/>
        </c:scaling>
        <c:delete val="0"/>
        <c:axPos val="r"/>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low"/>
        <c:spPr>
          <a:noFill/>
          <a:ln w="0" cap="flat" cmpd="sng" algn="ctr">
            <a:solidFill>
              <a:schemeClr val="dk1">
                <a:lumMod val="75000"/>
                <a:lumOff val="25000"/>
              </a:schemeClr>
            </a:solidFill>
            <a:round/>
          </a:ln>
          <a:effectLst/>
        </c:spPr>
        <c:txPr>
          <a:bodyPr rot="0" spcFirstLastPara="1" vertOverflow="ellipsis" wrap="square" anchor="ctr" anchorCtr="1"/>
          <a:lstStyle/>
          <a:p>
            <a:pPr>
              <a:defRPr sz="1000" b="0" i="0" u="none" strike="noStrike" kern="1200" cap="all" baseline="0">
                <a:solidFill>
                  <a:schemeClr val="dk1">
                    <a:lumMod val="75000"/>
                    <a:lumOff val="25000"/>
                  </a:schemeClr>
                </a:solidFill>
                <a:latin typeface="Al-Mohanad" panose="02060603050605020204" pitchFamily="18" charset="-78"/>
                <a:ea typeface="+mn-ea"/>
                <a:cs typeface="Al-Mohanad" panose="02060603050605020204" pitchFamily="18" charset="-78"/>
              </a:defRPr>
            </a:pPr>
            <a:endParaRPr lang="ar-SA"/>
          </a:p>
        </c:txPr>
        <c:crossAx val="1713552048"/>
        <c:crosses val="autoZero"/>
        <c:auto val="1"/>
        <c:lblAlgn val="r"/>
        <c:lblOffset val="100"/>
        <c:tickLblSkip val="1"/>
        <c:tickMarkSkip val="1"/>
        <c:noMultiLvlLbl val="0"/>
      </c:catAx>
      <c:spPr>
        <a:noFill/>
        <a:ln>
          <a:solidFill>
            <a:schemeClr val="bg2">
              <a:lumMod val="7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bg2">
          <a:lumMod val="75000"/>
        </a:schemeClr>
      </a:solidFill>
      <a:round/>
    </a:ln>
    <a:effectLst/>
  </c:spPr>
  <c:txPr>
    <a:bodyPr/>
    <a:lstStyle/>
    <a:p>
      <a:pPr>
        <a:defRPr/>
      </a:pPr>
      <a:endParaRPr lang="ar-S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100" baseline="0">
                <a:ln>
                  <a:noFill/>
                </a:ln>
                <a:solidFill>
                  <a:schemeClr val="bg1">
                    <a:lumMod val="85000"/>
                  </a:schemeClr>
                </a:solidFill>
                <a:effectLst>
                  <a:outerShdw blurRad="50800" dist="38100" dir="5400000" algn="t" rotWithShape="0">
                    <a:prstClr val="black">
                      <a:alpha val="40000"/>
                    </a:prstClr>
                  </a:outerShdw>
                </a:effectLst>
                <a:latin typeface="Al-Mohanad" panose="02060603050605020204" pitchFamily="18" charset="-78"/>
                <a:ea typeface="+mn-ea"/>
                <a:cs typeface="Al-Mohanad" panose="02060603050605020204" pitchFamily="18" charset="-78"/>
              </a:defRPr>
            </a:pPr>
            <a:r>
              <a:rPr lang="ar-SA" sz="1400" b="0">
                <a:solidFill>
                  <a:schemeClr val="bg1">
                    <a:lumMod val="85000"/>
                  </a:schemeClr>
                </a:solidFill>
              </a:rPr>
              <a:t>رسم بياني مقارن لأنواع مصروفات الجمعية</a:t>
            </a:r>
            <a:endParaRPr lang="en-US" sz="1400" b="0">
              <a:solidFill>
                <a:schemeClr val="bg1">
                  <a:lumMod val="85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100" baseline="0">
              <a:ln>
                <a:noFill/>
              </a:ln>
              <a:solidFill>
                <a:schemeClr val="bg1">
                  <a:lumMod val="85000"/>
                </a:schemeClr>
              </a:solidFill>
              <a:effectLst>
                <a:outerShdw blurRad="50800" dist="38100" dir="5400000" algn="t" rotWithShape="0">
                  <a:prstClr val="black">
                    <a:alpha val="40000"/>
                  </a:prstClr>
                </a:outerShdw>
              </a:effectLst>
              <a:latin typeface="Al-Mohanad" panose="02060603050605020204" pitchFamily="18" charset="-78"/>
              <a:ea typeface="+mn-ea"/>
              <a:cs typeface="Al-Mohanad" panose="02060603050605020204" pitchFamily="18" charset="-78"/>
            </a:defRPr>
          </a:pPr>
          <a:endParaRPr lang="ar-SA"/>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الفعلي</c:v>
          </c:tx>
          <c:spPr>
            <a:solidFill>
              <a:schemeClr val="bg1"/>
            </a:solidFill>
            <a:ln>
              <a:noFill/>
            </a:ln>
            <a:effectLst>
              <a:outerShdw blurRad="57150" dist="19050" dir="5400000" algn="ctr" rotWithShape="0">
                <a:srgbClr val="000000">
                  <a:alpha val="63000"/>
                </a:srgbClr>
              </a:outerShdw>
            </a:effectLst>
            <a:sp3d/>
          </c:spPr>
          <c:invertIfNegative val="0"/>
          <c:cat>
            <c:strRef>
              <c:f>'نموذج موازنة المصروفات والإيراد'!$G$23:$G$27</c:f>
              <c:strCache>
                <c:ptCount val="5"/>
                <c:pt idx="0">
                  <c:v>المصروفات العمومية والإدارية</c:v>
                </c:pt>
                <c:pt idx="1">
                  <c:v>مصروفات البرامج والأنشطة</c:v>
                </c:pt>
                <c:pt idx="2">
                  <c:v>مصروفات الاستدامة (الأوقاف+الاستثمارات)</c:v>
                </c:pt>
                <c:pt idx="3">
                  <c:v>مصروفات جمع الأموال</c:v>
                </c:pt>
                <c:pt idx="4">
                  <c:v>مصروفات الحوكمة</c:v>
                </c:pt>
              </c:strCache>
            </c:strRef>
          </c:cat>
          <c:val>
            <c:numRef>
              <c:f>'نموذج موازنة المصروفات والإيراد'!$J$23:$J$27</c:f>
              <c:numCache>
                <c:formatCode>_(* #,##0.00_);_(* \(#,##0.00\);_(* "-"??_);_(@_)</c:formatCode>
                <c:ptCount val="5"/>
                <c:pt idx="0">
                  <c:v>0</c:v>
                </c:pt>
                <c:pt idx="1">
                  <c:v>0</c:v>
                </c:pt>
                <c:pt idx="2">
                  <c:v>0</c:v>
                </c:pt>
                <c:pt idx="3">
                  <c:v>0</c:v>
                </c:pt>
                <c:pt idx="4">
                  <c:v>0</c:v>
                </c:pt>
              </c:numCache>
            </c:numRef>
          </c:val>
          <c:shape val="cylinder"/>
          <c:extLst>
            <c:ext xmlns:c16="http://schemas.microsoft.com/office/drawing/2014/chart" uri="{C3380CC4-5D6E-409C-BE32-E72D297353CC}">
              <c16:uniqueId val="{00000000-239E-4A63-AFE3-ECFC3CCAD769}"/>
            </c:ext>
          </c:extLst>
        </c:ser>
        <c:ser>
          <c:idx val="1"/>
          <c:order val="1"/>
          <c:tx>
            <c:v>المستهدف</c:v>
          </c:tx>
          <c:spPr>
            <a:solidFill>
              <a:srgbClr val="00B050"/>
            </a:solidFill>
            <a:ln>
              <a:noFill/>
            </a:ln>
            <a:effectLst>
              <a:outerShdw blurRad="57150" dist="19050" dir="5400000" algn="ctr" rotWithShape="0">
                <a:srgbClr val="000000">
                  <a:alpha val="63000"/>
                </a:srgbClr>
              </a:outerShdw>
            </a:effectLst>
            <a:sp3d/>
          </c:spPr>
          <c:invertIfNegative val="0"/>
          <c:val>
            <c:numRef>
              <c:f>'نموذج موازنة المصروفات والإيراد'!$H$23:$H$27</c:f>
              <c:numCache>
                <c:formatCode>_(* #,##0.00_);_(* \(#,##0.00\);_(* "-"??_);_(@_)</c:formatCode>
                <c:ptCount val="5"/>
                <c:pt idx="0">
                  <c:v>0</c:v>
                </c:pt>
                <c:pt idx="1">
                  <c:v>0</c:v>
                </c:pt>
                <c:pt idx="2">
                  <c:v>0</c:v>
                </c:pt>
                <c:pt idx="3">
                  <c:v>0</c:v>
                </c:pt>
                <c:pt idx="4">
                  <c:v>0</c:v>
                </c:pt>
              </c:numCache>
            </c:numRef>
          </c:val>
          <c:shape val="cylinder"/>
          <c:extLst>
            <c:ext xmlns:c16="http://schemas.microsoft.com/office/drawing/2014/chart" uri="{C3380CC4-5D6E-409C-BE32-E72D297353CC}">
              <c16:uniqueId val="{00000001-239E-4A63-AFE3-ECFC3CCAD769}"/>
            </c:ext>
          </c:extLst>
        </c:ser>
        <c:ser>
          <c:idx val="2"/>
          <c:order val="2"/>
          <c:tx>
            <c:v>الحد الأعلى</c:v>
          </c:tx>
          <c:spPr>
            <a:solidFill>
              <a:srgbClr val="C00000"/>
            </a:solidFill>
            <a:ln>
              <a:noFill/>
            </a:ln>
            <a:effectLst>
              <a:outerShdw blurRad="57150" dist="19050" dir="5400000" algn="ctr" rotWithShape="0">
                <a:srgbClr val="000000">
                  <a:alpha val="63000"/>
                </a:srgbClr>
              </a:outerShdw>
            </a:effectLst>
            <a:sp3d/>
          </c:spPr>
          <c:invertIfNegative val="0"/>
          <c:val>
            <c:numRef>
              <c:f>'نموذج موازنة المصروفات والإيراد'!$I$23:$I$27</c:f>
              <c:numCache>
                <c:formatCode>_(* #,##0.00_);_(* \(#,##0.00\);_(* "-"??_);_(@_)</c:formatCode>
                <c:ptCount val="5"/>
                <c:pt idx="0">
                  <c:v>0</c:v>
                </c:pt>
                <c:pt idx="1">
                  <c:v>0</c:v>
                </c:pt>
                <c:pt idx="2">
                  <c:v>0</c:v>
                </c:pt>
                <c:pt idx="3">
                  <c:v>0</c:v>
                </c:pt>
                <c:pt idx="4">
                  <c:v>0</c:v>
                </c:pt>
              </c:numCache>
            </c:numRef>
          </c:val>
          <c:shape val="cylinder"/>
          <c:extLst>
            <c:ext xmlns:c16="http://schemas.microsoft.com/office/drawing/2014/chart" uri="{C3380CC4-5D6E-409C-BE32-E72D297353CC}">
              <c16:uniqueId val="{00000002-239E-4A63-AFE3-ECFC3CCAD769}"/>
            </c:ext>
          </c:extLst>
        </c:ser>
        <c:dLbls>
          <c:showLegendKey val="0"/>
          <c:showVal val="0"/>
          <c:showCatName val="0"/>
          <c:showSerName val="0"/>
          <c:showPercent val="0"/>
          <c:showBubbleSize val="0"/>
        </c:dLbls>
        <c:gapWidth val="150"/>
        <c:shape val="box"/>
        <c:axId val="1222922223"/>
        <c:axId val="2060217647"/>
        <c:axId val="0"/>
      </c:bar3DChart>
      <c:dateAx>
        <c:axId val="1222922223"/>
        <c:scaling>
          <c:orientation val="maxMin"/>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0"/>
          <a:lstStyle/>
          <a:p>
            <a:pPr>
              <a:defRPr sz="1050" b="0" i="0" u="none" strike="noStrike" kern="1200" baseline="0">
                <a:ln>
                  <a:noFill/>
                </a:ln>
                <a:solidFill>
                  <a:schemeClr val="bg1">
                    <a:lumMod val="85000"/>
                  </a:schemeClr>
                </a:solidFill>
                <a:latin typeface="Al-Mohanad" panose="02060603050605020204" pitchFamily="18" charset="-78"/>
                <a:ea typeface="+mn-ea"/>
                <a:cs typeface="Al-Mohanad" panose="02060603050605020204" pitchFamily="18" charset="-78"/>
              </a:defRPr>
            </a:pPr>
            <a:endParaRPr lang="ar-SA"/>
          </a:p>
        </c:txPr>
        <c:crossAx val="2060217647"/>
        <c:crosses val="autoZero"/>
        <c:auto val="0"/>
        <c:lblOffset val="100"/>
        <c:baseTimeUnit val="days"/>
      </c:dateAx>
      <c:valAx>
        <c:axId val="2060217647"/>
        <c:scaling>
          <c:orientation val="minMax"/>
        </c:scaling>
        <c:delete val="0"/>
        <c:axPos val="r"/>
        <c:majorGridlines>
          <c:spPr>
            <a:ln w="9525" cap="flat" cmpd="sng" algn="ctr">
              <a:solidFill>
                <a:schemeClr val="dk1">
                  <a:lumMod val="50000"/>
                  <a:lumOff val="50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ln>
                  <a:noFill/>
                </a:ln>
                <a:solidFill>
                  <a:schemeClr val="lt1">
                    <a:lumMod val="85000"/>
                  </a:schemeClr>
                </a:solidFill>
                <a:latin typeface="Al-Mohanad" panose="02060603050605020204" pitchFamily="18" charset="-78"/>
                <a:ea typeface="+mn-ea"/>
                <a:cs typeface="+mj-cs"/>
              </a:defRPr>
            </a:pPr>
            <a:endParaRPr lang="ar-SA"/>
          </a:p>
        </c:txPr>
        <c:crossAx val="122292222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400" b="0" i="0" u="none" strike="noStrike" kern="1200" baseline="0">
              <a:ln>
                <a:noFill/>
              </a:ln>
              <a:solidFill>
                <a:schemeClr val="lt1">
                  <a:lumMod val="85000"/>
                </a:schemeClr>
              </a:solidFill>
              <a:latin typeface="Al-Mohanad" panose="02060603050605020204" pitchFamily="18" charset="-78"/>
              <a:ea typeface="+mn-ea"/>
              <a:cs typeface="Al-Mohanad" panose="02060603050605020204" pitchFamily="18" charset="-78"/>
            </a:defRPr>
          </a:pPr>
          <a:endParaRPr lang="ar-S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ln>
            <a:noFill/>
          </a:ln>
          <a:latin typeface="Al-Mohanad" panose="02060603050605020204" pitchFamily="18" charset="-78"/>
          <a:cs typeface="Al-Mohanad" panose="02060603050605020204" pitchFamily="18" charset="-78"/>
        </a:defRPr>
      </a:pPr>
      <a:endParaRPr lang="ar-S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100" baseline="0">
                <a:solidFill>
                  <a:schemeClr val="lt1">
                    <a:lumMod val="95000"/>
                  </a:schemeClr>
                </a:solidFill>
                <a:effectLst>
                  <a:outerShdw blurRad="50800" dist="38100" dir="5400000" algn="t" rotWithShape="0">
                    <a:prstClr val="black">
                      <a:alpha val="40000"/>
                    </a:prstClr>
                  </a:outerShdw>
                </a:effectLst>
                <a:latin typeface="Al-Mohanad" panose="02060603050605020204" pitchFamily="18" charset="-78"/>
                <a:ea typeface="+mn-ea"/>
                <a:cs typeface="Al-Mohanad" panose="02060603050605020204" pitchFamily="18" charset="-78"/>
              </a:defRPr>
            </a:pPr>
            <a:r>
              <a:rPr lang="ar-SA" sz="1400" b="0">
                <a:latin typeface="Al-Mohanad" panose="02060603050605020204" pitchFamily="18" charset="-78"/>
                <a:cs typeface="Al-Mohanad" panose="02060603050605020204" pitchFamily="18" charset="-78"/>
              </a:rPr>
              <a:t>رسم بياني مقارن لأنواع إيرادات الجمعية</a:t>
            </a:r>
            <a:endParaRPr lang="en-US" sz="1400" b="0">
              <a:latin typeface="Al-Mohanad" panose="02060603050605020204" pitchFamily="18" charset="-78"/>
              <a:cs typeface="Al-Mohanad" panose="02060603050605020204" pitchFamily="18" charset="-78"/>
            </a:endParaRPr>
          </a:p>
        </c:rich>
      </c:tx>
      <c:overlay val="0"/>
      <c:spPr>
        <a:noFill/>
        <a:ln>
          <a:noFill/>
        </a:ln>
        <a:effectLst/>
      </c:spPr>
      <c:txPr>
        <a:bodyPr rot="0" spcFirstLastPara="1" vertOverflow="ellipsis" vert="horz" wrap="square" anchor="ctr" anchorCtr="1"/>
        <a:lstStyle/>
        <a:p>
          <a:pPr>
            <a:defRPr sz="1400" b="0" i="0" u="none" strike="noStrike" kern="1200" spc="100" baseline="0">
              <a:solidFill>
                <a:schemeClr val="lt1">
                  <a:lumMod val="95000"/>
                </a:schemeClr>
              </a:solidFill>
              <a:effectLst>
                <a:outerShdw blurRad="50800" dist="38100" dir="5400000" algn="t" rotWithShape="0">
                  <a:prstClr val="black">
                    <a:alpha val="40000"/>
                  </a:prstClr>
                </a:outerShdw>
              </a:effectLst>
              <a:latin typeface="Al-Mohanad" panose="02060603050605020204" pitchFamily="18" charset="-78"/>
              <a:ea typeface="+mn-ea"/>
              <a:cs typeface="Al-Mohanad" panose="02060603050605020204" pitchFamily="18" charset="-78"/>
            </a:defRPr>
          </a:pPr>
          <a:endParaRPr lang="ar-SA"/>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'نموذج موازنة المصروفات والإيراد'!$H$19</c:f>
              <c:strCache>
                <c:ptCount val="1"/>
                <c:pt idx="0">
                  <c:v>المبلغ المستهدف</c:v>
                </c:pt>
              </c:strCache>
            </c:strRef>
          </c:tx>
          <c:spPr>
            <a:solidFill>
              <a:srgbClr val="00B050"/>
            </a:solidFill>
            <a:ln>
              <a:noFill/>
            </a:ln>
            <a:effectLst>
              <a:outerShdw blurRad="57150" dist="19050" dir="5400000" algn="ctr" rotWithShape="0">
                <a:srgbClr val="000000">
                  <a:alpha val="63000"/>
                </a:srgbClr>
              </a:outerShdw>
            </a:effectLst>
            <a:sp3d/>
          </c:spPr>
          <c:invertIfNegative val="0"/>
          <c:cat>
            <c:strRef>
              <c:f>'نموذج موازنة المصروفات والإيراد'!$G$20:$G$21</c:f>
              <c:strCache>
                <c:ptCount val="2"/>
                <c:pt idx="0">
                  <c:v>إجمالي إيرادات الاستدامة</c:v>
                </c:pt>
                <c:pt idx="1">
                  <c:v>إجمالي التبرعات</c:v>
                </c:pt>
              </c:strCache>
            </c:strRef>
          </c:cat>
          <c:val>
            <c:numRef>
              <c:f>'نموذج موازنة المصروفات والإيراد'!$H$20:$H$21</c:f>
              <c:numCache>
                <c:formatCode>_(* #,##0.00_);_(* \(#,##0.00\);_(* "-"??_);_(@_)</c:formatCode>
                <c:ptCount val="2"/>
                <c:pt idx="0">
                  <c:v>0</c:v>
                </c:pt>
                <c:pt idx="1">
                  <c:v>0</c:v>
                </c:pt>
              </c:numCache>
            </c:numRef>
          </c:val>
          <c:shape val="cylinder"/>
          <c:extLst>
            <c:ext xmlns:c16="http://schemas.microsoft.com/office/drawing/2014/chart" uri="{C3380CC4-5D6E-409C-BE32-E72D297353CC}">
              <c16:uniqueId val="{00000006-1EC9-4D6E-B8EA-08D9996E4C2C}"/>
            </c:ext>
          </c:extLst>
        </c:ser>
        <c:ser>
          <c:idx val="1"/>
          <c:order val="1"/>
          <c:tx>
            <c:strRef>
              <c:f>'نموذج موازنة المصروفات والإيراد'!$I$19</c:f>
              <c:strCache>
                <c:ptCount val="1"/>
                <c:pt idx="0">
                  <c:v>مبلغ الحد الأعلى</c:v>
                </c:pt>
              </c:strCache>
            </c:strRef>
          </c:tx>
          <c:spPr>
            <a:solidFill>
              <a:srgbClr val="C00000"/>
            </a:solidFill>
            <a:ln>
              <a:noFill/>
            </a:ln>
            <a:effectLst>
              <a:outerShdw blurRad="57150" dist="19050" dir="5400000" algn="ctr" rotWithShape="0">
                <a:srgbClr val="000000">
                  <a:alpha val="63000"/>
                </a:srgbClr>
              </a:outerShdw>
            </a:effectLst>
            <a:sp3d/>
          </c:spPr>
          <c:invertIfNegative val="0"/>
          <c:cat>
            <c:strRef>
              <c:f>'نموذج موازنة المصروفات والإيراد'!$G$20:$G$21</c:f>
              <c:strCache>
                <c:ptCount val="2"/>
                <c:pt idx="0">
                  <c:v>إجمالي إيرادات الاستدامة</c:v>
                </c:pt>
                <c:pt idx="1">
                  <c:v>إجمالي التبرعات</c:v>
                </c:pt>
              </c:strCache>
            </c:strRef>
          </c:cat>
          <c:val>
            <c:numRef>
              <c:f>'نموذج موازنة المصروفات والإيراد'!$I$20:$I$21</c:f>
              <c:numCache>
                <c:formatCode>_(* #,##0.00_);_(* \(#,##0.00\);_(* "-"??_);_(@_)</c:formatCode>
                <c:ptCount val="2"/>
                <c:pt idx="0">
                  <c:v>0</c:v>
                </c:pt>
                <c:pt idx="1">
                  <c:v>0</c:v>
                </c:pt>
              </c:numCache>
            </c:numRef>
          </c:val>
          <c:shape val="cylinder"/>
          <c:extLst>
            <c:ext xmlns:c16="http://schemas.microsoft.com/office/drawing/2014/chart" uri="{C3380CC4-5D6E-409C-BE32-E72D297353CC}">
              <c16:uniqueId val="{00000007-1EC9-4D6E-B8EA-08D9996E4C2C}"/>
            </c:ext>
          </c:extLst>
        </c:ser>
        <c:ser>
          <c:idx val="2"/>
          <c:order val="2"/>
          <c:tx>
            <c:strRef>
              <c:f>'نموذج موازنة المصروفات والإيراد'!$J$19</c:f>
              <c:strCache>
                <c:ptCount val="1"/>
                <c:pt idx="0">
                  <c:v>المبلغ الفعلي</c:v>
                </c:pt>
              </c:strCache>
            </c:strRef>
          </c:tx>
          <c:spPr>
            <a:solidFill>
              <a:schemeClr val="bg1"/>
            </a:solidFill>
            <a:ln>
              <a:noFill/>
            </a:ln>
            <a:effectLst>
              <a:outerShdw blurRad="57150" dist="19050" dir="5400000" algn="ctr" rotWithShape="0">
                <a:srgbClr val="000000">
                  <a:alpha val="63000"/>
                </a:srgbClr>
              </a:outerShdw>
            </a:effectLst>
            <a:sp3d/>
          </c:spPr>
          <c:invertIfNegative val="0"/>
          <c:cat>
            <c:strRef>
              <c:f>'نموذج موازنة المصروفات والإيراد'!$G$20:$G$21</c:f>
              <c:strCache>
                <c:ptCount val="2"/>
                <c:pt idx="0">
                  <c:v>إجمالي إيرادات الاستدامة</c:v>
                </c:pt>
                <c:pt idx="1">
                  <c:v>إجمالي التبرعات</c:v>
                </c:pt>
              </c:strCache>
            </c:strRef>
          </c:cat>
          <c:val>
            <c:numRef>
              <c:f>'نموذج موازنة المصروفات والإيراد'!$J$20:$J$21</c:f>
              <c:numCache>
                <c:formatCode>_(* #,##0.00_);_(* \(#,##0.00\);_(* "-"??_);_(@_)</c:formatCode>
                <c:ptCount val="2"/>
                <c:pt idx="0">
                  <c:v>0</c:v>
                </c:pt>
                <c:pt idx="1">
                  <c:v>0</c:v>
                </c:pt>
              </c:numCache>
            </c:numRef>
          </c:val>
          <c:shape val="cylinder"/>
          <c:extLst>
            <c:ext xmlns:c16="http://schemas.microsoft.com/office/drawing/2014/chart" uri="{C3380CC4-5D6E-409C-BE32-E72D297353CC}">
              <c16:uniqueId val="{00000008-1EC9-4D6E-B8EA-08D9996E4C2C}"/>
            </c:ext>
          </c:extLst>
        </c:ser>
        <c:dLbls>
          <c:showLegendKey val="0"/>
          <c:showVal val="0"/>
          <c:showCatName val="0"/>
          <c:showSerName val="0"/>
          <c:showPercent val="0"/>
          <c:showBubbleSize val="0"/>
        </c:dLbls>
        <c:gapWidth val="150"/>
        <c:shape val="box"/>
        <c:axId val="940499039"/>
        <c:axId val="1041096639"/>
        <c:axId val="0"/>
      </c:bar3DChart>
      <c:catAx>
        <c:axId val="940499039"/>
        <c:scaling>
          <c:orientation val="maxMin"/>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lt1">
                    <a:lumMod val="85000"/>
                  </a:schemeClr>
                </a:solidFill>
                <a:latin typeface="Al-Mohanad" panose="02060603050605020204" pitchFamily="18" charset="-78"/>
                <a:ea typeface="+mn-ea"/>
                <a:cs typeface="Al-Mohanad" panose="02060603050605020204" pitchFamily="18" charset="-78"/>
              </a:defRPr>
            </a:pPr>
            <a:endParaRPr lang="ar-SA"/>
          </a:p>
        </c:txPr>
        <c:crossAx val="1041096639"/>
        <c:crosses val="autoZero"/>
        <c:auto val="1"/>
        <c:lblAlgn val="ctr"/>
        <c:lblOffset val="100"/>
        <c:noMultiLvlLbl val="0"/>
      </c:catAx>
      <c:valAx>
        <c:axId val="1041096639"/>
        <c:scaling>
          <c:orientation val="minMax"/>
        </c:scaling>
        <c:delete val="0"/>
        <c:axPos val="r"/>
        <c:majorGridlines>
          <c:spPr>
            <a:ln w="9525" cap="flat" cmpd="sng" algn="ctr">
              <a:solidFill>
                <a:schemeClr val="dk1">
                  <a:lumMod val="50000"/>
                  <a:lumOff val="50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j-cs"/>
              </a:defRPr>
            </a:pPr>
            <a:endParaRPr lang="ar-SA"/>
          </a:p>
        </c:txPr>
        <c:crossAx val="94049903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400" b="0" i="0" u="none" strike="noStrike" kern="1200" baseline="0">
              <a:solidFill>
                <a:schemeClr val="lt1">
                  <a:lumMod val="85000"/>
                </a:schemeClr>
              </a:solidFill>
              <a:latin typeface="Al-Mohanad" panose="02060603050605020204" pitchFamily="18" charset="-78"/>
              <a:ea typeface="+mn-ea"/>
              <a:cs typeface="Al-Mohanad" panose="02060603050605020204" pitchFamily="18" charset="-78"/>
            </a:defRPr>
          </a:pPr>
          <a:endParaRPr lang="ar-S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ar-S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baseline="0">
                <a:solidFill>
                  <a:schemeClr val="dk1">
                    <a:lumMod val="65000"/>
                    <a:lumOff val="35000"/>
                  </a:schemeClr>
                </a:solidFill>
                <a:latin typeface="Al-Mohanad" panose="02060603050605020204" pitchFamily="18" charset="-78"/>
                <a:ea typeface="+mn-ea"/>
                <a:cs typeface="Al-Mohanad" panose="02060603050605020204" pitchFamily="18" charset="-78"/>
              </a:defRPr>
            </a:pPr>
            <a:r>
              <a:rPr lang="ar-SA" sz="1400" b="0">
                <a:latin typeface="Al-Mohanad" panose="02060603050605020204" pitchFamily="18" charset="-78"/>
                <a:cs typeface="Al-Mohanad" panose="02060603050605020204" pitchFamily="18" charset="-78"/>
              </a:rPr>
              <a:t>توزيع المصروفات الفعلية للجمعية</a:t>
            </a:r>
            <a:endParaRPr lang="en-US" sz="1400" b="0">
              <a:latin typeface="Al-Mohanad" panose="02060603050605020204" pitchFamily="18" charset="-78"/>
              <a:cs typeface="Al-Mohanad" panose="02060603050605020204" pitchFamily="18" charset="-78"/>
            </a:endParaRPr>
          </a:p>
        </c:rich>
      </c:tx>
      <c:overlay val="0"/>
      <c:spPr>
        <a:noFill/>
        <a:ln>
          <a:noFill/>
        </a:ln>
        <a:effectLst/>
      </c:spPr>
      <c:txPr>
        <a:bodyPr rot="0" spcFirstLastPara="1" vertOverflow="ellipsis" vert="horz" wrap="square" anchor="ctr" anchorCtr="1"/>
        <a:lstStyle/>
        <a:p>
          <a:pPr>
            <a:defRPr sz="1400" b="0" i="0" u="none" strike="noStrike" kern="1200" baseline="0">
              <a:solidFill>
                <a:schemeClr val="dk1">
                  <a:lumMod val="65000"/>
                  <a:lumOff val="35000"/>
                </a:schemeClr>
              </a:solidFill>
              <a:latin typeface="Al-Mohanad" panose="02060603050605020204" pitchFamily="18" charset="-78"/>
              <a:ea typeface="+mn-ea"/>
              <a:cs typeface="Al-Mohanad" panose="02060603050605020204" pitchFamily="18" charset="-78"/>
            </a:defRPr>
          </a:pPr>
          <a:endParaRPr lang="ar-SA"/>
        </a:p>
      </c:txPr>
    </c:title>
    <c:autoTitleDeleted val="0"/>
    <c:view3D>
      <c:rotX val="50"/>
      <c:rotY val="36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761329833770778"/>
          <c:y val="0.14736111111111111"/>
          <c:w val="0.49769444444444444"/>
          <c:h val="0.81560185185185186"/>
        </c:manualLayout>
      </c:layout>
      <c:pie3DChart>
        <c:varyColors val="1"/>
        <c:ser>
          <c:idx val="0"/>
          <c:order val="0"/>
          <c:dPt>
            <c:idx val="0"/>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C8B8-479A-A80C-B311DC51279A}"/>
              </c:ext>
            </c:extLst>
          </c:dPt>
          <c:dPt>
            <c:idx val="1"/>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C8B8-479A-A80C-B311DC51279A}"/>
              </c:ext>
            </c:extLst>
          </c:dPt>
          <c:dPt>
            <c:idx val="2"/>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C8B8-479A-A80C-B311DC51279A}"/>
              </c:ext>
            </c:extLst>
          </c:dPt>
          <c:dPt>
            <c:idx val="3"/>
            <c:bubble3D val="0"/>
            <c:spPr>
              <a:solidFill>
                <a:schemeClr val="accent6">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7-C8B8-479A-A80C-B311DC51279A}"/>
              </c:ext>
            </c:extLst>
          </c:dPt>
          <c:dPt>
            <c:idx val="4"/>
            <c:bubble3D val="0"/>
            <c:spPr>
              <a:solidFill>
                <a:schemeClr val="accent5">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9-C8B8-479A-A80C-B311DC51279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ar-SA"/>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'نموذج موازنة المصروفات والإيراد'!$G$23:$G$27</c:f>
              <c:strCache>
                <c:ptCount val="5"/>
                <c:pt idx="0">
                  <c:v>المصروفات العمومية والإدارية</c:v>
                </c:pt>
                <c:pt idx="1">
                  <c:v>مصروفات البرامج والأنشطة</c:v>
                </c:pt>
                <c:pt idx="2">
                  <c:v>مصروفات الاستدامة (الأوقاف+الاستثمارات)</c:v>
                </c:pt>
                <c:pt idx="3">
                  <c:v>مصروفات جمع الأموال</c:v>
                </c:pt>
                <c:pt idx="4">
                  <c:v>مصروفات الحوكمة</c:v>
                </c:pt>
              </c:strCache>
            </c:strRef>
          </c:cat>
          <c:val>
            <c:numRef>
              <c:f>'نموذج موازنة المصروفات والإيراد'!$J$23:$J$27</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46C6-4510-91A1-A792682F436A}"/>
            </c:ext>
          </c:extLst>
        </c:ser>
        <c:dLbls>
          <c:dLblPos val="inEnd"/>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alpha val="78000"/>
          </a:schemeClr>
        </a:solidFill>
        <a:ln>
          <a:noFill/>
        </a:ln>
        <a:effectLst/>
      </c:spPr>
      <c:txPr>
        <a:bodyPr rot="0" spcFirstLastPara="1" vertOverflow="ellipsis" vert="horz" wrap="square" anchor="ctr" anchorCtr="1"/>
        <a:lstStyle/>
        <a:p>
          <a:pPr>
            <a:defRPr sz="1000" b="0" i="0" u="none" strike="noStrike" kern="1200" baseline="0">
              <a:solidFill>
                <a:schemeClr val="dk1">
                  <a:lumMod val="65000"/>
                  <a:lumOff val="35000"/>
                </a:schemeClr>
              </a:solidFill>
              <a:latin typeface="Al-Mohanad" panose="02060603050605020204" pitchFamily="18" charset="-78"/>
              <a:ea typeface="+mn-ea"/>
              <a:cs typeface="Al-Mohanad" panose="02060603050605020204" pitchFamily="18" charset="-78"/>
            </a:defRPr>
          </a:pPr>
          <a:endParaRPr lang="ar-S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baseline="0">
                <a:solidFill>
                  <a:sysClr val="windowText" lastClr="000000">
                    <a:lumMod val="65000"/>
                    <a:lumOff val="35000"/>
                  </a:sysClr>
                </a:solidFill>
                <a:latin typeface="Al-Mohanad" panose="02060603050605020204" pitchFamily="18" charset="-78"/>
                <a:ea typeface="+mn-ea"/>
                <a:cs typeface="Al-Mohanad" panose="02060603050605020204" pitchFamily="18" charset="-78"/>
              </a:defRPr>
            </a:pPr>
            <a:r>
              <a:rPr lang="ar-SA" sz="1400" b="0">
                <a:latin typeface="Al-Mohanad" panose="02060603050605020204" pitchFamily="18" charset="-78"/>
                <a:cs typeface="Al-Mohanad" panose="02060603050605020204" pitchFamily="18" charset="-78"/>
              </a:rPr>
              <a:t>مصادر التمويل الفعلية </a:t>
            </a:r>
            <a:r>
              <a:rPr lang="ar-SA" sz="1400" b="0" i="0" baseline="0">
                <a:effectLst/>
              </a:rPr>
              <a:t>الجارية للجمعية</a:t>
            </a:r>
            <a:endParaRPr lang="ar-SA" sz="140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baseline="0">
              <a:solidFill>
                <a:sysClr val="windowText" lastClr="000000">
                  <a:lumMod val="65000"/>
                  <a:lumOff val="35000"/>
                </a:sysClr>
              </a:solidFill>
              <a:latin typeface="Al-Mohanad" panose="02060603050605020204" pitchFamily="18" charset="-78"/>
              <a:ea typeface="+mn-ea"/>
              <a:cs typeface="Al-Mohanad" panose="02060603050605020204" pitchFamily="18" charset="-78"/>
            </a:defRPr>
          </a:pPr>
          <a:endParaRPr lang="ar-SA"/>
        </a:p>
      </c:txPr>
    </c:title>
    <c:autoTitleDeleted val="0"/>
    <c:view3D>
      <c:rotX val="50"/>
      <c:rotY val="36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3309-4ED9-99C9-79B9924B686A}"/>
              </c:ext>
            </c:extLst>
          </c:dPt>
          <c:dPt>
            <c:idx val="1"/>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3309-4ED9-99C9-79B9924B686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ar-SA"/>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'نموذج موازنة المصروفات والإيراد'!$G$20:$G$21</c:f>
              <c:strCache>
                <c:ptCount val="2"/>
                <c:pt idx="0">
                  <c:v>إجمالي إيرادات الاستدامة</c:v>
                </c:pt>
                <c:pt idx="1">
                  <c:v>إجمالي التبرعات</c:v>
                </c:pt>
              </c:strCache>
            </c:strRef>
          </c:cat>
          <c:val>
            <c:numRef>
              <c:f>'نموذج موازنة المصروفات والإيراد'!$J$20:$J$21</c:f>
              <c:numCache>
                <c:formatCode>_(* #,##0.00_);_(* \(#,##0.00\);_(* "-"??_);_(@_)</c:formatCode>
                <c:ptCount val="2"/>
                <c:pt idx="0">
                  <c:v>0</c:v>
                </c:pt>
                <c:pt idx="1">
                  <c:v>0</c:v>
                </c:pt>
              </c:numCache>
            </c:numRef>
          </c:val>
          <c:extLst>
            <c:ext xmlns:c16="http://schemas.microsoft.com/office/drawing/2014/chart" uri="{C3380CC4-5D6E-409C-BE32-E72D297353CC}">
              <c16:uniqueId val="{00000000-6921-4965-A120-941DEB4BC1A9}"/>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1100" b="0" i="0" u="none" strike="noStrike" kern="1200" baseline="0">
              <a:solidFill>
                <a:schemeClr val="dk1">
                  <a:lumMod val="65000"/>
                  <a:lumOff val="35000"/>
                </a:schemeClr>
              </a:solidFill>
              <a:latin typeface="Al-Mohanad" panose="02060603050605020204" pitchFamily="18" charset="-78"/>
              <a:ea typeface="+mn-ea"/>
              <a:cs typeface="Al-Mohanad" panose="02060603050605020204" pitchFamily="18" charset="-78"/>
            </a:defRPr>
          </a:pPr>
          <a:endParaRPr lang="ar-S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baseline="0">
                <a:solidFill>
                  <a:schemeClr val="dk1">
                    <a:lumMod val="65000"/>
                    <a:lumOff val="35000"/>
                  </a:schemeClr>
                </a:solidFill>
                <a:latin typeface="Al-Mohanad" panose="02060603050605020204" pitchFamily="18" charset="-78"/>
                <a:ea typeface="+mn-ea"/>
                <a:cs typeface="Al-Mohanad" panose="02060603050605020204" pitchFamily="18" charset="-78"/>
              </a:defRPr>
            </a:pPr>
            <a:r>
              <a:rPr lang="ar-SA" sz="1400" b="0">
                <a:latin typeface="Al-Mohanad" panose="02060603050605020204" pitchFamily="18" charset="-78"/>
                <a:cs typeface="Al-Mohanad" panose="02060603050605020204" pitchFamily="18" charset="-78"/>
              </a:rPr>
              <a:t>توزيع مصروفات الجمعية طبقاً للمستهدف</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dk1">
                  <a:lumMod val="65000"/>
                  <a:lumOff val="35000"/>
                </a:schemeClr>
              </a:solidFill>
              <a:latin typeface="Al-Mohanad" panose="02060603050605020204" pitchFamily="18" charset="-78"/>
              <a:ea typeface="+mn-ea"/>
              <a:cs typeface="Al-Mohanad" panose="02060603050605020204" pitchFamily="18" charset="-78"/>
            </a:defRPr>
          </a:pPr>
          <a:endParaRPr lang="ar-SA"/>
        </a:p>
      </c:txPr>
    </c:title>
    <c:autoTitleDeleted val="0"/>
    <c:view3D>
      <c:rotX val="50"/>
      <c:rotY val="36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D6F8-48FE-9084-E897CF549258}"/>
              </c:ext>
            </c:extLst>
          </c:dPt>
          <c:dPt>
            <c:idx val="1"/>
            <c:bubble3D val="0"/>
            <c:spPr>
              <a:solidFill>
                <a:schemeClr val="accent3"/>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D6F8-48FE-9084-E897CF549258}"/>
              </c:ext>
            </c:extLst>
          </c:dPt>
          <c:dPt>
            <c:idx val="2"/>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D6F8-48FE-9084-E897CF549258}"/>
              </c:ext>
            </c:extLst>
          </c:dPt>
          <c:dPt>
            <c:idx val="3"/>
            <c:bubble3D val="0"/>
            <c:spPr>
              <a:solidFill>
                <a:schemeClr val="accent1">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7-D6F8-48FE-9084-E897CF549258}"/>
              </c:ext>
            </c:extLst>
          </c:dPt>
          <c:dPt>
            <c:idx val="4"/>
            <c:bubble3D val="0"/>
            <c:spPr>
              <a:solidFill>
                <a:schemeClr val="accent3">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9-D6F8-48FE-9084-E897CF54925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ar-SA"/>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'نموذج موازنة المصروفات والإيراد'!$G$23:$G$27</c:f>
              <c:strCache>
                <c:ptCount val="5"/>
                <c:pt idx="0">
                  <c:v>المصروفات العمومية والإدارية</c:v>
                </c:pt>
                <c:pt idx="1">
                  <c:v>مصروفات البرامج والأنشطة</c:v>
                </c:pt>
                <c:pt idx="2">
                  <c:v>مصروفات الاستدامة (الأوقاف+الاستثمارات)</c:v>
                </c:pt>
                <c:pt idx="3">
                  <c:v>مصروفات جمع الأموال</c:v>
                </c:pt>
                <c:pt idx="4">
                  <c:v>مصروفات الحوكمة</c:v>
                </c:pt>
              </c:strCache>
            </c:strRef>
          </c:cat>
          <c:val>
            <c:numRef>
              <c:f>'نموذج موازنة المصروفات والإيراد'!$H$23:$H$27</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FD80-4FCB-AAE0-5113D48B04A3}"/>
            </c:ext>
          </c:extLst>
        </c:ser>
        <c:dLbls>
          <c:dLblPos val="inEnd"/>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alpha val="78000"/>
          </a:schemeClr>
        </a:solidFill>
        <a:ln>
          <a:noFill/>
        </a:ln>
        <a:effectLst/>
      </c:spPr>
      <c:txPr>
        <a:bodyPr rot="0" spcFirstLastPara="1" vertOverflow="ellipsis" vert="horz" wrap="square" anchor="ctr" anchorCtr="1"/>
        <a:lstStyle/>
        <a:p>
          <a:pPr>
            <a:defRPr sz="1000" b="0" i="0" u="none" strike="noStrike" kern="1200" baseline="0">
              <a:solidFill>
                <a:schemeClr val="dk1">
                  <a:lumMod val="65000"/>
                  <a:lumOff val="35000"/>
                </a:schemeClr>
              </a:solidFill>
              <a:latin typeface="Al-Mohanad" panose="02060603050605020204" pitchFamily="18" charset="-78"/>
              <a:ea typeface="+mn-ea"/>
              <a:cs typeface="Al-Mohanad" panose="02060603050605020204" pitchFamily="18" charset="-78"/>
            </a:defRPr>
          </a:pPr>
          <a:endParaRPr lang="ar-S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baseline="0">
                <a:solidFill>
                  <a:schemeClr val="dk1">
                    <a:lumMod val="65000"/>
                    <a:lumOff val="35000"/>
                  </a:schemeClr>
                </a:solidFill>
                <a:latin typeface="Al-Mohanad" panose="02060603050605020204" pitchFamily="18" charset="-78"/>
                <a:ea typeface="+mn-ea"/>
                <a:cs typeface="Al-Mohanad" panose="02060603050605020204" pitchFamily="18" charset="-78"/>
              </a:defRPr>
            </a:pPr>
            <a:r>
              <a:rPr lang="ar-SA" sz="1400" b="0">
                <a:latin typeface="Al-Mohanad" panose="02060603050605020204" pitchFamily="18" charset="-78"/>
                <a:cs typeface="Al-Mohanad" panose="02060603050605020204" pitchFamily="18" charset="-78"/>
              </a:rPr>
              <a:t>مصادر التمويل الجارية للجمعية طبقاً للمستهدف</a:t>
            </a:r>
            <a:endParaRPr lang="en-US" sz="1400" b="0">
              <a:latin typeface="Al-Mohanad" panose="02060603050605020204" pitchFamily="18" charset="-78"/>
              <a:cs typeface="Al-Mohanad" panose="02060603050605020204" pitchFamily="18" charset="-78"/>
            </a:endParaRPr>
          </a:p>
        </c:rich>
      </c:tx>
      <c:overlay val="0"/>
      <c:spPr>
        <a:noFill/>
        <a:ln>
          <a:noFill/>
        </a:ln>
        <a:effectLst/>
      </c:spPr>
      <c:txPr>
        <a:bodyPr rot="0" spcFirstLastPara="1" vertOverflow="ellipsis" vert="horz" wrap="square" anchor="ctr" anchorCtr="1"/>
        <a:lstStyle/>
        <a:p>
          <a:pPr>
            <a:defRPr sz="1400" b="0" i="0" u="none" strike="noStrike" kern="1200" baseline="0">
              <a:solidFill>
                <a:schemeClr val="dk1">
                  <a:lumMod val="65000"/>
                  <a:lumOff val="35000"/>
                </a:schemeClr>
              </a:solidFill>
              <a:latin typeface="Al-Mohanad" panose="02060603050605020204" pitchFamily="18" charset="-78"/>
              <a:ea typeface="+mn-ea"/>
              <a:cs typeface="Al-Mohanad" panose="02060603050605020204" pitchFamily="18" charset="-78"/>
            </a:defRPr>
          </a:pPr>
          <a:endParaRPr lang="ar-SA"/>
        </a:p>
      </c:txPr>
    </c:title>
    <c:autoTitleDeleted val="0"/>
    <c:view3D>
      <c:rotX val="50"/>
      <c:rotY val="36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4A34-424F-AF93-16FE13C35846}"/>
              </c:ext>
            </c:extLst>
          </c:dPt>
          <c:dPt>
            <c:idx val="1"/>
            <c:bubble3D val="0"/>
            <c:spPr>
              <a:solidFill>
                <a:schemeClr val="accent3"/>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4A34-424F-AF93-16FE13C3584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ar-SA"/>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'نموذج موازنة المصروفات والإيراد'!$G$20:$G$21</c:f>
              <c:strCache>
                <c:ptCount val="2"/>
                <c:pt idx="0">
                  <c:v>إجمالي إيرادات الاستدامة</c:v>
                </c:pt>
                <c:pt idx="1">
                  <c:v>إجمالي التبرعات</c:v>
                </c:pt>
              </c:strCache>
            </c:strRef>
          </c:cat>
          <c:val>
            <c:numRef>
              <c:f>'نموذج موازنة المصروفات والإيراد'!$H$20:$H$21</c:f>
              <c:numCache>
                <c:formatCode>_(* #,##0.00_);_(* \(#,##0.00\);_(* "-"??_);_(@_)</c:formatCode>
                <c:ptCount val="2"/>
                <c:pt idx="0">
                  <c:v>0</c:v>
                </c:pt>
                <c:pt idx="1">
                  <c:v>0</c:v>
                </c:pt>
              </c:numCache>
            </c:numRef>
          </c:val>
          <c:extLst>
            <c:ext xmlns:c16="http://schemas.microsoft.com/office/drawing/2014/chart" uri="{C3380CC4-5D6E-409C-BE32-E72D297353CC}">
              <c16:uniqueId val="{00000000-DE23-4A87-912F-7AF1DD9A16B1}"/>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1050" b="0" i="0" u="none" strike="noStrike" kern="1200" baseline="0">
              <a:solidFill>
                <a:schemeClr val="dk1">
                  <a:lumMod val="65000"/>
                  <a:lumOff val="35000"/>
                </a:schemeClr>
              </a:solidFill>
              <a:latin typeface="Al-Mohanad" panose="02060603050605020204" pitchFamily="18" charset="-78"/>
              <a:ea typeface="+mn-ea"/>
              <a:cs typeface="Al-Mohanad" panose="02060603050605020204" pitchFamily="18" charset="-78"/>
            </a:defRPr>
          </a:pPr>
          <a:endParaRPr lang="ar-S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baseline="0">
                <a:solidFill>
                  <a:schemeClr val="dk1">
                    <a:lumMod val="65000"/>
                    <a:lumOff val="35000"/>
                  </a:schemeClr>
                </a:solidFill>
                <a:latin typeface="Al-Mohanad" panose="02060603050605020204" pitchFamily="18" charset="-78"/>
                <a:ea typeface="+mn-ea"/>
                <a:cs typeface="Al-Mohanad" panose="02060603050605020204" pitchFamily="18" charset="-78"/>
              </a:defRPr>
            </a:pPr>
            <a:r>
              <a:rPr lang="ar-SA" sz="1400" b="0">
                <a:latin typeface="Al-Mohanad" panose="02060603050605020204" pitchFamily="18" charset="-78"/>
                <a:cs typeface="Al-Mohanad" panose="02060603050605020204" pitchFamily="18" charset="-78"/>
              </a:rPr>
              <a:t>مصادر التمويل الجارية للجمعية طبقاً للحد الأعلى</a:t>
            </a:r>
            <a:endParaRPr lang="en-US" sz="1400" b="0">
              <a:latin typeface="Al-Mohanad" panose="02060603050605020204" pitchFamily="18" charset="-78"/>
              <a:cs typeface="Al-Mohanad" panose="02060603050605020204" pitchFamily="18" charset="-78"/>
            </a:endParaRPr>
          </a:p>
        </c:rich>
      </c:tx>
      <c:overlay val="0"/>
      <c:spPr>
        <a:noFill/>
        <a:ln>
          <a:noFill/>
        </a:ln>
        <a:effectLst/>
      </c:spPr>
      <c:txPr>
        <a:bodyPr rot="0" spcFirstLastPara="1" vertOverflow="ellipsis" vert="horz" wrap="square" anchor="ctr" anchorCtr="1"/>
        <a:lstStyle/>
        <a:p>
          <a:pPr>
            <a:defRPr sz="1400" b="0" i="0" u="none" strike="noStrike" kern="1200" baseline="0">
              <a:solidFill>
                <a:schemeClr val="dk1">
                  <a:lumMod val="65000"/>
                  <a:lumOff val="35000"/>
                </a:schemeClr>
              </a:solidFill>
              <a:latin typeface="Al-Mohanad" panose="02060603050605020204" pitchFamily="18" charset="-78"/>
              <a:ea typeface="+mn-ea"/>
              <a:cs typeface="Al-Mohanad" panose="02060603050605020204" pitchFamily="18" charset="-78"/>
            </a:defRPr>
          </a:pPr>
          <a:endParaRPr lang="ar-SA"/>
        </a:p>
      </c:txPr>
    </c:title>
    <c:autoTitleDeleted val="0"/>
    <c:view3D>
      <c:rotX val="50"/>
      <c:rotY val="36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7C3D-4149-8C5B-0964C8D3C884}"/>
              </c:ext>
            </c:extLst>
          </c:dPt>
          <c:dPt>
            <c:idx val="1"/>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7C3D-4149-8C5B-0964C8D3C88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ar-SA"/>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'نموذج موازنة المصروفات والإيراد'!$G$20:$G$21</c:f>
              <c:strCache>
                <c:ptCount val="2"/>
                <c:pt idx="0">
                  <c:v>إجمالي إيرادات الاستدامة</c:v>
                </c:pt>
                <c:pt idx="1">
                  <c:v>إجمالي التبرعات</c:v>
                </c:pt>
              </c:strCache>
            </c:strRef>
          </c:cat>
          <c:val>
            <c:numRef>
              <c:f>'نموذج موازنة المصروفات والإيراد'!$I$20:$I$21</c:f>
              <c:numCache>
                <c:formatCode>_(* #,##0.00_);_(* \(#,##0.00\);_(* "-"??_);_(@_)</c:formatCode>
                <c:ptCount val="2"/>
                <c:pt idx="0">
                  <c:v>0</c:v>
                </c:pt>
                <c:pt idx="1">
                  <c:v>0</c:v>
                </c:pt>
              </c:numCache>
            </c:numRef>
          </c:val>
          <c:extLst>
            <c:ext xmlns:c16="http://schemas.microsoft.com/office/drawing/2014/chart" uri="{C3380CC4-5D6E-409C-BE32-E72D297353CC}">
              <c16:uniqueId val="{00000000-5190-431D-BC4A-9CC3EA9F1FA7}"/>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1000" b="0" i="0" u="none" strike="noStrike" kern="1200" baseline="0">
              <a:solidFill>
                <a:schemeClr val="dk1">
                  <a:lumMod val="65000"/>
                  <a:lumOff val="35000"/>
                </a:schemeClr>
              </a:solidFill>
              <a:latin typeface="Al-Mohanad" panose="02060603050605020204" pitchFamily="18" charset="-78"/>
              <a:ea typeface="+mn-ea"/>
              <a:cs typeface="Al-Mohanad" panose="02060603050605020204" pitchFamily="18" charset="-78"/>
            </a:defRPr>
          </a:pPr>
          <a:endParaRPr lang="ar-S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baseline="0">
                <a:solidFill>
                  <a:schemeClr val="dk1">
                    <a:lumMod val="65000"/>
                    <a:lumOff val="35000"/>
                  </a:schemeClr>
                </a:solidFill>
                <a:latin typeface="Al-Mohanad" panose="02060603050605020204" pitchFamily="18" charset="-78"/>
                <a:ea typeface="+mn-ea"/>
                <a:cs typeface="Al-Mohanad" panose="02060603050605020204" pitchFamily="18" charset="-78"/>
              </a:defRPr>
            </a:pPr>
            <a:r>
              <a:rPr lang="ar-SA" sz="1400" b="0">
                <a:latin typeface="Al-Mohanad" panose="02060603050605020204" pitchFamily="18" charset="-78"/>
                <a:cs typeface="Al-Mohanad" panose="02060603050605020204" pitchFamily="18" charset="-78"/>
              </a:rPr>
              <a:t>توزيع مصروفات</a:t>
            </a:r>
            <a:r>
              <a:rPr lang="ar-SA" sz="1400" b="0" baseline="0">
                <a:latin typeface="Al-Mohanad" panose="02060603050605020204" pitchFamily="18" charset="-78"/>
                <a:cs typeface="Al-Mohanad" panose="02060603050605020204" pitchFamily="18" charset="-78"/>
              </a:rPr>
              <a:t> الجمعية طبقاً للحد الأعلى</a:t>
            </a:r>
            <a:endParaRPr lang="en-US" sz="1400" b="0">
              <a:latin typeface="Al-Mohanad" panose="02060603050605020204" pitchFamily="18" charset="-78"/>
              <a:cs typeface="Al-Mohanad" panose="02060603050605020204" pitchFamily="18" charset="-78"/>
            </a:endParaRPr>
          </a:p>
        </c:rich>
      </c:tx>
      <c:overlay val="0"/>
      <c:spPr>
        <a:noFill/>
        <a:ln>
          <a:noFill/>
        </a:ln>
        <a:effectLst/>
      </c:spPr>
      <c:txPr>
        <a:bodyPr rot="0" spcFirstLastPara="1" vertOverflow="ellipsis" vert="horz" wrap="square" anchor="ctr" anchorCtr="1"/>
        <a:lstStyle/>
        <a:p>
          <a:pPr>
            <a:defRPr sz="1400" b="0" i="0" u="none" strike="noStrike" kern="1200" baseline="0">
              <a:solidFill>
                <a:schemeClr val="dk1">
                  <a:lumMod val="65000"/>
                  <a:lumOff val="35000"/>
                </a:schemeClr>
              </a:solidFill>
              <a:latin typeface="Al-Mohanad" panose="02060603050605020204" pitchFamily="18" charset="-78"/>
              <a:ea typeface="+mn-ea"/>
              <a:cs typeface="Al-Mohanad" panose="02060603050605020204" pitchFamily="18" charset="-78"/>
            </a:defRPr>
          </a:pPr>
          <a:endParaRPr lang="ar-SA"/>
        </a:p>
      </c:txPr>
    </c:title>
    <c:autoTitleDeleted val="0"/>
    <c:view3D>
      <c:rotX val="50"/>
      <c:rotY val="36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5B85-4331-9873-657D79AFAFD0}"/>
              </c:ext>
            </c:extLst>
          </c:dPt>
          <c:dPt>
            <c:idx val="1"/>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5B85-4331-9873-657D79AFAFD0}"/>
              </c:ext>
            </c:extLst>
          </c:dPt>
          <c:dPt>
            <c:idx val="2"/>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5B85-4331-9873-657D79AFAFD0}"/>
              </c:ext>
            </c:extLst>
          </c:dPt>
          <c:dPt>
            <c:idx val="3"/>
            <c:bubble3D val="0"/>
            <c:spPr>
              <a:solidFill>
                <a:schemeClr val="accent2">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7-5B85-4331-9873-657D79AFAFD0}"/>
              </c:ext>
            </c:extLst>
          </c:dPt>
          <c:dPt>
            <c:idx val="4"/>
            <c:bubble3D val="0"/>
            <c:spPr>
              <a:solidFill>
                <a:schemeClr val="accent4">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9-5B85-4331-9873-657D79AFAFD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ar-SA"/>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'نموذج موازنة المصروفات والإيراد'!$G$23:$G$27</c:f>
              <c:strCache>
                <c:ptCount val="5"/>
                <c:pt idx="0">
                  <c:v>المصروفات العمومية والإدارية</c:v>
                </c:pt>
                <c:pt idx="1">
                  <c:v>مصروفات البرامج والأنشطة</c:v>
                </c:pt>
                <c:pt idx="2">
                  <c:v>مصروفات الاستدامة (الأوقاف+الاستثمارات)</c:v>
                </c:pt>
                <c:pt idx="3">
                  <c:v>مصروفات جمع الأموال</c:v>
                </c:pt>
                <c:pt idx="4">
                  <c:v>مصروفات الحوكمة</c:v>
                </c:pt>
              </c:strCache>
            </c:strRef>
          </c:cat>
          <c:val>
            <c:numRef>
              <c:f>'نموذج موازنة المصروفات والإيراد'!$I$23:$I$27</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D9E0-4BBD-B6AB-DA4B1016A9B1}"/>
            </c:ext>
          </c:extLst>
        </c:ser>
        <c:dLbls>
          <c:dLblPos val="inEnd"/>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ar-S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0">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75000"/>
      </a:schemeClr>
    </cs:fontRef>
    <cs:spPr>
      <a:solidFill>
        <a:schemeClr val="dk1">
          <a:lumMod val="75000"/>
          <a:lumOff val="25000"/>
        </a:schemeClr>
      </a:solidFill>
      <a:ln>
        <a:solidFill>
          <a:schemeClr val="lt1">
            <a:lumMod val="75000"/>
          </a:schemeClr>
        </a:solidFill>
      </a:ln>
      <a:effectLst>
        <a:glow rad="63500">
          <a:schemeClr val="lt1">
            <a:lumMod val="75000"/>
            <a:alpha val="15000"/>
          </a:schemeClr>
        </a:glow>
      </a:effectLst>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
  <cs:dataPoint3D>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3D>
  <cs:dataPointLine>
    <cs:lnRef idx="0">
      <cs:styleClr val="auto"/>
    </cs:lnRef>
    <cs:fillRef idx="0">
      <cs:styleClr val="auto"/>
    </cs:fillRef>
    <cs:effectRef idx="0">
      <cs:styleClr val="auto"/>
    </cs:effectRef>
    <cs:fontRef idx="minor">
      <a:schemeClr val="dk1"/>
    </cs:fontRef>
    <cs:spPr>
      <a:ln w="28575" cap="rnd">
        <a:solidFill>
          <a:schemeClr val="phClr"/>
        </a:solidFill>
      </a:ln>
      <a:effectLst>
        <a:glow rad="76200">
          <a:schemeClr val="phClr">
            <a:satMod val="175000"/>
            <a:alpha val="3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lt1">
            <a:alpha val="20000"/>
          </a:schemeClr>
        </a:solidFill>
        <a:round/>
      </a:ln>
    </cs:spPr>
  </cs:gridlineMajor>
  <cs:gridlineMinor>
    <cs:lnRef idx="0"/>
    <cs:fillRef idx="0"/>
    <cs:effectRef idx="0"/>
    <cs:fontRef idx="minor">
      <a:schemeClr val="dk1"/>
    </cs:fontRef>
    <cs:spPr>
      <a:ln w="9525" cap="flat" cmpd="sng" algn="ctr">
        <a:solidFill>
          <a:schemeClr val="lt1">
            <a:alpha val="20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0" kern="1200" cap="none" spc="5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makeen.mlsd.gov.sa/standard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chart" Target="../charts/chart6.xml"/><Relationship Id="rId3" Type="http://schemas.openxmlformats.org/officeDocument/2006/relationships/chart" Target="../charts/chart3.xml"/><Relationship Id="rId7" Type="http://schemas.openxmlformats.org/officeDocument/2006/relationships/image" Target="../media/image2.png"/><Relationship Id="rId12" Type="http://schemas.openxmlformats.org/officeDocument/2006/relationships/chart" Target="../charts/chart5.xml"/><Relationship Id="rId17" Type="http://schemas.openxmlformats.org/officeDocument/2006/relationships/chart" Target="../charts/chart10.xml"/><Relationship Id="rId2" Type="http://schemas.openxmlformats.org/officeDocument/2006/relationships/chart" Target="../charts/chart2.xml"/><Relationship Id="rId16" Type="http://schemas.openxmlformats.org/officeDocument/2006/relationships/chart" Target="../charts/chart9.xml"/><Relationship Id="rId1" Type="http://schemas.openxmlformats.org/officeDocument/2006/relationships/chart" Target="../charts/chart1.xml"/><Relationship Id="rId6" Type="http://schemas.openxmlformats.org/officeDocument/2006/relationships/image" Target="../media/image5.png"/><Relationship Id="rId11" Type="http://schemas.openxmlformats.org/officeDocument/2006/relationships/chart" Target="../charts/chart4.xml"/><Relationship Id="rId5" Type="http://schemas.openxmlformats.org/officeDocument/2006/relationships/image" Target="../media/image4.png"/><Relationship Id="rId15" Type="http://schemas.openxmlformats.org/officeDocument/2006/relationships/chart" Target="../charts/chart8.xml"/><Relationship Id="rId10" Type="http://schemas.openxmlformats.org/officeDocument/2006/relationships/image" Target="../media/image8.png"/><Relationship Id="rId4" Type="http://schemas.openxmlformats.org/officeDocument/2006/relationships/image" Target="../media/image3.png"/><Relationship Id="rId9" Type="http://schemas.openxmlformats.org/officeDocument/2006/relationships/image" Target="../media/image7.png"/><Relationship Id="rId1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558810</xdr:colOff>
      <xdr:row>0</xdr:row>
      <xdr:rowOff>0</xdr:rowOff>
    </xdr:from>
    <xdr:to>
      <xdr:col>17</xdr:col>
      <xdr:colOff>123825</xdr:colOff>
      <xdr:row>55</xdr:row>
      <xdr:rowOff>104775</xdr:rowOff>
    </xdr:to>
    <xdr:pic>
      <xdr:nvPicPr>
        <xdr:cNvPr id="3" name="Picture 2">
          <a:hlinkClick xmlns:r="http://schemas.openxmlformats.org/officeDocument/2006/relationships" r:id="rId1"/>
          <a:extLst>
            <a:ext uri="{FF2B5EF4-FFF2-40B4-BE49-F238E27FC236}">
              <a16:creationId xmlns:a16="http://schemas.microsoft.com/office/drawing/2014/main" id="{DF65CE74-C0AF-4C2C-B213-48F78CD81E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24364775" y="0"/>
          <a:ext cx="7108815" cy="10058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739846</xdr:colOff>
      <xdr:row>1</xdr:row>
      <xdr:rowOff>66676</xdr:rowOff>
    </xdr:from>
    <xdr:to>
      <xdr:col>3</xdr:col>
      <xdr:colOff>504827</xdr:colOff>
      <xdr:row>11</xdr:row>
      <xdr:rowOff>35926</xdr:rowOff>
    </xdr:to>
    <xdr:pic>
      <xdr:nvPicPr>
        <xdr:cNvPr id="2" name="Picture 1">
          <a:extLst>
            <a:ext uri="{FF2B5EF4-FFF2-40B4-BE49-F238E27FC236}">
              <a16:creationId xmlns:a16="http://schemas.microsoft.com/office/drawing/2014/main" id="{32F61581-FAC9-4A26-B196-BC542FFCAE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5709048" y="257176"/>
          <a:ext cx="1965256" cy="216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51975</xdr:colOff>
      <xdr:row>1</xdr:row>
      <xdr:rowOff>38098</xdr:rowOff>
    </xdr:from>
    <xdr:to>
      <xdr:col>15</xdr:col>
      <xdr:colOff>33975</xdr:colOff>
      <xdr:row>30</xdr:row>
      <xdr:rowOff>37423</xdr:rowOff>
    </xdr:to>
    <xdr:graphicFrame macro="">
      <xdr:nvGraphicFramePr>
        <xdr:cNvPr id="4" name="Chart 3">
          <a:extLst>
            <a:ext uri="{FF2B5EF4-FFF2-40B4-BE49-F238E27FC236}">
              <a16:creationId xmlns:a16="http://schemas.microsoft.com/office/drawing/2014/main" id="{F12EEF4F-43A1-4C85-B81B-1C25AA8C84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76201</xdr:colOff>
      <xdr:row>30</xdr:row>
      <xdr:rowOff>66675</xdr:rowOff>
    </xdr:from>
    <xdr:to>
      <xdr:col>21</xdr:col>
      <xdr:colOff>438151</xdr:colOff>
      <xdr:row>46</xdr:row>
      <xdr:rowOff>51075</xdr:rowOff>
    </xdr:to>
    <xdr:sp macro="" textlink="">
      <xdr:nvSpPr>
        <xdr:cNvPr id="15" name="Rectangle 14">
          <a:extLst>
            <a:ext uri="{FF2B5EF4-FFF2-40B4-BE49-F238E27FC236}">
              <a16:creationId xmlns:a16="http://schemas.microsoft.com/office/drawing/2014/main" id="{395C79F7-67AA-4D72-AAE4-B186EFD22AA0}"/>
            </a:ext>
          </a:extLst>
        </xdr:cNvPr>
        <xdr:cNvSpPr/>
      </xdr:nvSpPr>
      <xdr:spPr>
        <a:xfrm>
          <a:off x="11220688124" y="5581650"/>
          <a:ext cx="15039975" cy="2880000"/>
        </a:xfrm>
        <a:prstGeom prst="rect">
          <a:avLst/>
        </a:prstGeom>
        <a:solidFill>
          <a:schemeClr val="bg1"/>
        </a:solidFill>
        <a:ln w="12700">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clientData/>
  </xdr:twoCellAnchor>
  <xdr:twoCellAnchor>
    <xdr:from>
      <xdr:col>15</xdr:col>
      <xdr:colOff>70388</xdr:colOff>
      <xdr:row>1</xdr:row>
      <xdr:rowOff>42860</xdr:rowOff>
    </xdr:from>
    <xdr:to>
      <xdr:col>25</xdr:col>
      <xdr:colOff>52388</xdr:colOff>
      <xdr:row>30</xdr:row>
      <xdr:rowOff>42185</xdr:rowOff>
    </xdr:to>
    <xdr:graphicFrame macro="">
      <xdr:nvGraphicFramePr>
        <xdr:cNvPr id="6" name="Chart 5" title="رسم بياني مقارن لكل نوع من مصروفات الجمعية">
          <a:extLst>
            <a:ext uri="{FF2B5EF4-FFF2-40B4-BE49-F238E27FC236}">
              <a16:creationId xmlns:a16="http://schemas.microsoft.com/office/drawing/2014/main" id="{80719FE9-9AAD-4725-B649-12F70A5AB8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81639</xdr:colOff>
      <xdr:row>1</xdr:row>
      <xdr:rowOff>38099</xdr:rowOff>
    </xdr:from>
    <xdr:to>
      <xdr:col>33</xdr:col>
      <xdr:colOff>614364</xdr:colOff>
      <xdr:row>30</xdr:row>
      <xdr:rowOff>37424</xdr:rowOff>
    </xdr:to>
    <xdr:graphicFrame macro="">
      <xdr:nvGraphicFramePr>
        <xdr:cNvPr id="3" name="Chart 2">
          <a:extLst>
            <a:ext uri="{FF2B5EF4-FFF2-40B4-BE49-F238E27FC236}">
              <a16:creationId xmlns:a16="http://schemas.microsoft.com/office/drawing/2014/main" id="{2909D144-58AA-4932-A752-CC312AEEE9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211725</xdr:colOff>
      <xdr:row>30</xdr:row>
      <xdr:rowOff>171450</xdr:rowOff>
    </xdr:from>
    <xdr:to>
      <xdr:col>3</xdr:col>
      <xdr:colOff>209550</xdr:colOff>
      <xdr:row>45</xdr:row>
      <xdr:rowOff>156825</xdr:rowOff>
    </xdr:to>
    <xdr:sp macro="" textlink="">
      <xdr:nvSpPr>
        <xdr:cNvPr id="7" name="TextBox 6">
          <a:extLst>
            <a:ext uri="{FF2B5EF4-FFF2-40B4-BE49-F238E27FC236}">
              <a16:creationId xmlns:a16="http://schemas.microsoft.com/office/drawing/2014/main" id="{48ECB4A8-DACD-4639-8284-28A55FB7DA1E}"/>
            </a:ext>
          </a:extLst>
        </xdr:cNvPr>
        <xdr:cNvSpPr txBox="1"/>
      </xdr:nvSpPr>
      <xdr:spPr>
        <a:xfrm>
          <a:off x="11233994550" y="5686425"/>
          <a:ext cx="2160000" cy="2700000"/>
        </a:xfrm>
        <a:prstGeom prst="rect">
          <a:avLst/>
        </a:prstGeom>
        <a:no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ar-SA" sz="1600">
              <a:solidFill>
                <a:srgbClr val="0070C0"/>
              </a:solidFill>
              <a:latin typeface="Al-Mohanad" panose="02060603050605020204" pitchFamily="18" charset="-78"/>
              <a:cs typeface="Al-Mohanad" panose="02060603050605020204" pitchFamily="18" charset="-78"/>
            </a:rPr>
            <a:t>نتائج المصاريف الإدارية</a:t>
          </a:r>
        </a:p>
      </xdr:txBody>
    </xdr:sp>
    <xdr:clientData/>
  </xdr:twoCellAnchor>
  <xdr:twoCellAnchor>
    <xdr:from>
      <xdr:col>1</xdr:col>
      <xdr:colOff>215401</xdr:colOff>
      <xdr:row>39</xdr:row>
      <xdr:rowOff>47624</xdr:rowOff>
    </xdr:from>
    <xdr:to>
      <xdr:col>2</xdr:col>
      <xdr:colOff>552451</xdr:colOff>
      <xdr:row>43</xdr:row>
      <xdr:rowOff>43724</xdr:rowOff>
    </xdr:to>
    <xdr:sp macro="" textlink="">
      <xdr:nvSpPr>
        <xdr:cNvPr id="9" name="TextBox 8">
          <a:extLst>
            <a:ext uri="{FF2B5EF4-FFF2-40B4-BE49-F238E27FC236}">
              <a16:creationId xmlns:a16="http://schemas.microsoft.com/office/drawing/2014/main" id="{AC9DB105-6165-4813-9A54-B3CDBF4DBE88}"/>
            </a:ext>
          </a:extLst>
        </xdr:cNvPr>
        <xdr:cNvSpPr txBox="1"/>
      </xdr:nvSpPr>
      <xdr:spPr>
        <a:xfrm>
          <a:off x="11235070874" y="7191374"/>
          <a:ext cx="1080000" cy="72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ar-SA" sz="1100">
              <a:solidFill>
                <a:srgbClr val="0070C0"/>
              </a:solidFill>
              <a:latin typeface="Al-Mohanad" panose="02060603050605020204" pitchFamily="18" charset="-78"/>
              <a:cs typeface="Al-Mohanad" panose="02060603050605020204" pitchFamily="18" charset="-78"/>
            </a:rPr>
            <a:t>نسبة</a:t>
          </a:r>
          <a:r>
            <a:rPr lang="ar-SA" sz="1100" baseline="0">
              <a:solidFill>
                <a:srgbClr val="0070C0"/>
              </a:solidFill>
              <a:latin typeface="Al-Mohanad" panose="02060603050605020204" pitchFamily="18" charset="-78"/>
              <a:cs typeface="Al-Mohanad" panose="02060603050605020204" pitchFamily="18" charset="-78"/>
            </a:rPr>
            <a:t> </a:t>
          </a:r>
          <a:r>
            <a:rPr lang="ar-SA" sz="1100">
              <a:solidFill>
                <a:srgbClr val="0070C0"/>
              </a:solidFill>
              <a:latin typeface="Al-Mohanad" panose="02060603050605020204" pitchFamily="18" charset="-78"/>
              <a:cs typeface="Al-Mohanad" panose="02060603050605020204" pitchFamily="18" charset="-78"/>
            </a:rPr>
            <a:t>المصروفات الإدارية</a:t>
          </a:r>
          <a:r>
            <a:rPr lang="ar-SA" sz="1100" baseline="0">
              <a:solidFill>
                <a:srgbClr val="0070C0"/>
              </a:solidFill>
              <a:latin typeface="Al-Mohanad" panose="02060603050605020204" pitchFamily="18" charset="-78"/>
              <a:cs typeface="Al-Mohanad" panose="02060603050605020204" pitchFamily="18" charset="-78"/>
            </a:rPr>
            <a:t> لإجمالي المصاريف</a:t>
          </a:r>
          <a:endParaRPr lang="ar-SA" sz="1100">
            <a:solidFill>
              <a:srgbClr val="0070C0"/>
            </a:solidFill>
            <a:latin typeface="Al-Mohanad" panose="02060603050605020204" pitchFamily="18" charset="-78"/>
            <a:cs typeface="Al-Mohanad" panose="02060603050605020204" pitchFamily="18" charset="-78"/>
          </a:endParaRPr>
        </a:p>
      </xdr:txBody>
    </xdr:sp>
    <xdr:clientData/>
  </xdr:twoCellAnchor>
  <xdr:twoCellAnchor>
    <xdr:from>
      <xdr:col>2</xdr:col>
      <xdr:colOff>558302</xdr:colOff>
      <xdr:row>39</xdr:row>
      <xdr:rowOff>47623</xdr:rowOff>
    </xdr:from>
    <xdr:to>
      <xdr:col>3</xdr:col>
      <xdr:colOff>219077</xdr:colOff>
      <xdr:row>43</xdr:row>
      <xdr:rowOff>43723</xdr:rowOff>
    </xdr:to>
    <xdr:sp macro="" textlink="">
      <xdr:nvSpPr>
        <xdr:cNvPr id="10" name="TextBox 9">
          <a:extLst>
            <a:ext uri="{FF2B5EF4-FFF2-40B4-BE49-F238E27FC236}">
              <a16:creationId xmlns:a16="http://schemas.microsoft.com/office/drawing/2014/main" id="{D63C5727-D956-43CC-8D36-63D911B59EA2}"/>
            </a:ext>
          </a:extLst>
        </xdr:cNvPr>
        <xdr:cNvSpPr txBox="1"/>
      </xdr:nvSpPr>
      <xdr:spPr>
        <a:xfrm>
          <a:off x="11233985023" y="7191373"/>
          <a:ext cx="1080000" cy="72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ar-SA" sz="1100">
              <a:solidFill>
                <a:srgbClr val="0070C0"/>
              </a:solidFill>
              <a:latin typeface="Al-Mohanad" panose="02060603050605020204" pitchFamily="18" charset="-78"/>
              <a:cs typeface="Al-Mohanad" panose="02060603050605020204" pitchFamily="18" charset="-78"/>
            </a:rPr>
            <a:t>نسبة عوائد الاستدامة المالية إلى المصاريف الإدارية</a:t>
          </a:r>
        </a:p>
        <a:p>
          <a:pPr algn="ctr" rtl="1"/>
          <a:endParaRPr lang="ar-SA" sz="1100">
            <a:latin typeface="Al-Mohanad" panose="02060603050605020204" pitchFamily="18" charset="-78"/>
            <a:cs typeface="Al-Mohanad" panose="02060603050605020204" pitchFamily="18" charset="-78"/>
          </a:endParaRPr>
        </a:p>
        <a:p>
          <a:pPr algn="ctr" rtl="1"/>
          <a:endParaRPr lang="ar-SA" sz="1100">
            <a:latin typeface="Al-Mohanad" panose="02060603050605020204" pitchFamily="18" charset="-78"/>
            <a:cs typeface="Al-Mohanad" panose="02060603050605020204" pitchFamily="18" charset="-78"/>
          </a:endParaRPr>
        </a:p>
        <a:p>
          <a:pPr algn="ctr" rtl="1"/>
          <a:endParaRPr lang="ar-SA" sz="1100">
            <a:latin typeface="Al-Mohanad" panose="02060603050605020204" pitchFamily="18" charset="-78"/>
            <a:cs typeface="Al-Mohanad" panose="02060603050605020204" pitchFamily="18" charset="-78"/>
          </a:endParaRPr>
        </a:p>
      </xdr:txBody>
    </xdr:sp>
    <xdr:clientData/>
  </xdr:twoCellAnchor>
  <xdr:twoCellAnchor>
    <xdr:from>
      <xdr:col>2</xdr:col>
      <xdr:colOff>200025</xdr:colOff>
      <xdr:row>43</xdr:row>
      <xdr:rowOff>38101</xdr:rowOff>
    </xdr:from>
    <xdr:to>
      <xdr:col>3</xdr:col>
      <xdr:colOff>533400</xdr:colOff>
      <xdr:row>46</xdr:row>
      <xdr:rowOff>142876</xdr:rowOff>
    </xdr:to>
    <xdr:sp macro="" textlink="">
      <xdr:nvSpPr>
        <xdr:cNvPr id="11" name="TextBox 10">
          <a:extLst>
            <a:ext uri="{FF2B5EF4-FFF2-40B4-BE49-F238E27FC236}">
              <a16:creationId xmlns:a16="http://schemas.microsoft.com/office/drawing/2014/main" id="{833AD11B-8D32-48B2-A477-CEB918B323D5}"/>
            </a:ext>
          </a:extLst>
        </xdr:cNvPr>
        <xdr:cNvSpPr txBox="1"/>
      </xdr:nvSpPr>
      <xdr:spPr>
        <a:xfrm>
          <a:off x="11233623075" y="6486526"/>
          <a:ext cx="1019175" cy="647700"/>
        </a:xfrm>
        <a:prstGeom prst="rect">
          <a:avLst/>
        </a:prstGeom>
        <a:no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algn="ctr" rtl="1"/>
          <a:endParaRPr lang="ar-SA" sz="1200">
            <a:solidFill>
              <a:srgbClr val="0070C0"/>
            </a:solidFill>
            <a:cs typeface="+mj-cs"/>
          </a:endParaRPr>
        </a:p>
      </xdr:txBody>
    </xdr:sp>
    <xdr:clientData/>
  </xdr:twoCellAnchor>
  <xdr:twoCellAnchor editAs="oneCell">
    <xdr:from>
      <xdr:col>1</xdr:col>
      <xdr:colOff>514350</xdr:colOff>
      <xdr:row>32</xdr:row>
      <xdr:rowOff>123825</xdr:rowOff>
    </xdr:from>
    <xdr:to>
      <xdr:col>2</xdr:col>
      <xdr:colOff>1295400</xdr:colOff>
      <xdr:row>39</xdr:row>
      <xdr:rowOff>9525</xdr:rowOff>
    </xdr:to>
    <xdr:pic>
      <xdr:nvPicPr>
        <xdr:cNvPr id="14" name="Picture 13">
          <a:extLst>
            <a:ext uri="{FF2B5EF4-FFF2-40B4-BE49-F238E27FC236}">
              <a16:creationId xmlns:a16="http://schemas.microsoft.com/office/drawing/2014/main" id="{122602DF-0BB7-4FE1-9A2F-2D77ABB3118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34327925" y="6000750"/>
          <a:ext cx="1524000" cy="1152525"/>
        </a:xfrm>
        <a:prstGeom prst="rect">
          <a:avLst/>
        </a:prstGeom>
      </xdr:spPr>
    </xdr:pic>
    <xdr:clientData/>
  </xdr:twoCellAnchor>
  <xdr:twoCellAnchor>
    <xdr:from>
      <xdr:col>1</xdr:col>
      <xdr:colOff>167776</xdr:colOff>
      <xdr:row>42</xdr:row>
      <xdr:rowOff>76200</xdr:rowOff>
    </xdr:from>
    <xdr:to>
      <xdr:col>2</xdr:col>
      <xdr:colOff>457201</xdr:colOff>
      <xdr:row>45</xdr:row>
      <xdr:rowOff>73275</xdr:rowOff>
    </xdr:to>
    <xdr:sp macro="" textlink="'نموذج حساب مؤشرات المعيار'!L5">
      <xdr:nvSpPr>
        <xdr:cNvPr id="16" name="TextBox 15">
          <a:extLst>
            <a:ext uri="{FF2B5EF4-FFF2-40B4-BE49-F238E27FC236}">
              <a16:creationId xmlns:a16="http://schemas.microsoft.com/office/drawing/2014/main" id="{57E76659-4FB8-483D-989C-C77599BC529D}"/>
            </a:ext>
          </a:extLst>
        </xdr:cNvPr>
        <xdr:cNvSpPr txBox="1"/>
      </xdr:nvSpPr>
      <xdr:spPr>
        <a:xfrm>
          <a:off x="11235299474" y="7800975"/>
          <a:ext cx="1032375"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algn="ctr" rtl="1"/>
          <a:fld id="{677F5249-DF62-4DA4-8BF8-C9BD86B0981E}" type="TxLink">
            <a:rPr lang="en-US" sz="1200" b="0" i="0" u="none" strike="noStrike">
              <a:solidFill>
                <a:srgbClr val="0070C0"/>
              </a:solidFill>
              <a:latin typeface="Al-Mohanad"/>
              <a:cs typeface="+mj-cs"/>
            </a:rPr>
            <a:pPr algn="ctr" rtl="1"/>
            <a:t>#DIV/0!</a:t>
          </a:fld>
          <a:endParaRPr lang="ar-SA" sz="1200">
            <a:solidFill>
              <a:srgbClr val="0070C0"/>
            </a:solidFill>
            <a:latin typeface="Al-Mohanad" panose="02060603050605020204" pitchFamily="18" charset="-78"/>
            <a:cs typeface="+mj-cs"/>
          </a:endParaRPr>
        </a:p>
      </xdr:txBody>
    </xdr:sp>
    <xdr:clientData/>
  </xdr:twoCellAnchor>
  <xdr:twoCellAnchor>
    <xdr:from>
      <xdr:col>2</xdr:col>
      <xdr:colOff>666751</xdr:colOff>
      <xdr:row>42</xdr:row>
      <xdr:rowOff>76200</xdr:rowOff>
    </xdr:from>
    <xdr:to>
      <xdr:col>3</xdr:col>
      <xdr:colOff>133351</xdr:colOff>
      <xdr:row>45</xdr:row>
      <xdr:rowOff>73275</xdr:rowOff>
    </xdr:to>
    <xdr:sp macro="" textlink="'نموذج حساب مؤشرات المعيار'!L6">
      <xdr:nvSpPr>
        <xdr:cNvPr id="17" name="TextBox 16">
          <a:extLst>
            <a:ext uri="{FF2B5EF4-FFF2-40B4-BE49-F238E27FC236}">
              <a16:creationId xmlns:a16="http://schemas.microsoft.com/office/drawing/2014/main" id="{C8C9C332-85DA-4204-87A2-4F981D9F1C5B}"/>
            </a:ext>
          </a:extLst>
        </xdr:cNvPr>
        <xdr:cNvSpPr txBox="1"/>
      </xdr:nvSpPr>
      <xdr:spPr>
        <a:xfrm>
          <a:off x="11234204099" y="7800975"/>
          <a:ext cx="885825"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marL="0" indent="0" algn="ctr" rtl="1"/>
          <a:fld id="{F9054D59-2EAC-43D2-8224-7FE6D85B2BD5}" type="TxLink">
            <a:rPr lang="en-US" sz="1200" b="0" i="0" u="none" strike="noStrike">
              <a:solidFill>
                <a:srgbClr val="0070C0"/>
              </a:solidFill>
              <a:latin typeface="Al-Mohanad"/>
              <a:ea typeface="+mn-ea"/>
              <a:cs typeface="+mj-cs"/>
            </a:rPr>
            <a:pPr marL="0" indent="0" algn="ctr" rtl="1"/>
            <a:t>#DIV/0!</a:t>
          </a:fld>
          <a:endParaRPr lang="ar-SA" sz="1200" b="0" i="0" u="none" strike="noStrike">
            <a:solidFill>
              <a:srgbClr val="0070C0"/>
            </a:solidFill>
            <a:latin typeface="Al-Mohanad"/>
            <a:ea typeface="+mn-ea"/>
            <a:cs typeface="+mj-cs"/>
          </a:endParaRPr>
        </a:p>
      </xdr:txBody>
    </xdr:sp>
    <xdr:clientData/>
  </xdr:twoCellAnchor>
  <xdr:twoCellAnchor>
    <xdr:from>
      <xdr:col>3</xdr:col>
      <xdr:colOff>268876</xdr:colOff>
      <xdr:row>30</xdr:row>
      <xdr:rowOff>161925</xdr:rowOff>
    </xdr:from>
    <xdr:to>
      <xdr:col>6</xdr:col>
      <xdr:colOff>285750</xdr:colOff>
      <xdr:row>45</xdr:row>
      <xdr:rowOff>147300</xdr:rowOff>
    </xdr:to>
    <xdr:sp macro="" textlink="">
      <xdr:nvSpPr>
        <xdr:cNvPr id="18" name="TextBox 17">
          <a:extLst>
            <a:ext uri="{FF2B5EF4-FFF2-40B4-BE49-F238E27FC236}">
              <a16:creationId xmlns:a16="http://schemas.microsoft.com/office/drawing/2014/main" id="{624BDF55-E2D5-445C-B897-9B7C7DCADCBB}"/>
            </a:ext>
          </a:extLst>
        </xdr:cNvPr>
        <xdr:cNvSpPr txBox="1"/>
      </xdr:nvSpPr>
      <xdr:spPr>
        <a:xfrm>
          <a:off x="11231127525" y="5676900"/>
          <a:ext cx="2245724" cy="2700000"/>
        </a:xfrm>
        <a:prstGeom prst="rect">
          <a:avLst/>
        </a:prstGeom>
        <a:no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ar-SA" sz="1600">
              <a:solidFill>
                <a:srgbClr val="C00000"/>
              </a:solidFill>
              <a:latin typeface="Al-Mohanad" panose="02060603050605020204" pitchFamily="18" charset="-78"/>
              <a:cs typeface="Al-Mohanad" panose="02060603050605020204" pitchFamily="18" charset="-78"/>
            </a:rPr>
            <a:t>نتائج مصاريف</a:t>
          </a:r>
          <a:r>
            <a:rPr lang="ar-SA" sz="1600" baseline="0">
              <a:solidFill>
                <a:srgbClr val="C00000"/>
              </a:solidFill>
              <a:latin typeface="Al-Mohanad" panose="02060603050605020204" pitchFamily="18" charset="-78"/>
              <a:cs typeface="Al-Mohanad" panose="02060603050605020204" pitchFamily="18" charset="-78"/>
            </a:rPr>
            <a:t> البرامج والأنشطة</a:t>
          </a:r>
          <a:endParaRPr lang="ar-SA" sz="1600">
            <a:solidFill>
              <a:srgbClr val="C00000"/>
            </a:solidFill>
            <a:latin typeface="Al-Mohanad" panose="02060603050605020204" pitchFamily="18" charset="-78"/>
            <a:cs typeface="Al-Mohanad" panose="02060603050605020204" pitchFamily="18" charset="-78"/>
          </a:endParaRPr>
        </a:p>
      </xdr:txBody>
    </xdr:sp>
    <xdr:clientData/>
  </xdr:twoCellAnchor>
  <xdr:twoCellAnchor>
    <xdr:from>
      <xdr:col>3</xdr:col>
      <xdr:colOff>358275</xdr:colOff>
      <xdr:row>39</xdr:row>
      <xdr:rowOff>19048</xdr:rowOff>
    </xdr:from>
    <xdr:to>
      <xdr:col>4</xdr:col>
      <xdr:colOff>19050</xdr:colOff>
      <xdr:row>43</xdr:row>
      <xdr:rowOff>15148</xdr:rowOff>
    </xdr:to>
    <xdr:sp macro="" textlink="">
      <xdr:nvSpPr>
        <xdr:cNvPr id="19" name="TextBox 18">
          <a:extLst>
            <a:ext uri="{FF2B5EF4-FFF2-40B4-BE49-F238E27FC236}">
              <a16:creationId xmlns:a16="http://schemas.microsoft.com/office/drawing/2014/main" id="{8D96C6C7-0DF7-48D7-88F6-572A4E8CE429}"/>
            </a:ext>
          </a:extLst>
        </xdr:cNvPr>
        <xdr:cNvSpPr txBox="1"/>
      </xdr:nvSpPr>
      <xdr:spPr>
        <a:xfrm>
          <a:off x="11232765825" y="7162798"/>
          <a:ext cx="1080000" cy="72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ar-SA" sz="1100">
              <a:solidFill>
                <a:srgbClr val="C00000"/>
              </a:solidFill>
              <a:latin typeface="Al-Mohanad" panose="02060603050605020204" pitchFamily="18" charset="-78"/>
              <a:cs typeface="Al-Mohanad" panose="02060603050605020204" pitchFamily="18" charset="-78"/>
            </a:rPr>
            <a:t>نسبة</a:t>
          </a:r>
          <a:r>
            <a:rPr lang="ar-SA" sz="1100" baseline="0">
              <a:solidFill>
                <a:srgbClr val="C00000"/>
              </a:solidFill>
              <a:latin typeface="Al-Mohanad" panose="02060603050605020204" pitchFamily="18" charset="-78"/>
              <a:cs typeface="Al-Mohanad" panose="02060603050605020204" pitchFamily="18" charset="-78"/>
            </a:rPr>
            <a:t> </a:t>
          </a:r>
          <a:r>
            <a:rPr lang="ar-SA" sz="1100">
              <a:solidFill>
                <a:srgbClr val="C00000"/>
              </a:solidFill>
              <a:latin typeface="Al-Mohanad" panose="02060603050605020204" pitchFamily="18" charset="-78"/>
              <a:cs typeface="Al-Mohanad" panose="02060603050605020204" pitchFamily="18" charset="-78"/>
            </a:rPr>
            <a:t>مصاريف</a:t>
          </a:r>
          <a:r>
            <a:rPr lang="ar-SA" sz="1100" baseline="0">
              <a:solidFill>
                <a:srgbClr val="C00000"/>
              </a:solidFill>
              <a:latin typeface="Al-Mohanad" panose="02060603050605020204" pitchFamily="18" charset="-78"/>
              <a:cs typeface="Al-Mohanad" panose="02060603050605020204" pitchFamily="18" charset="-78"/>
            </a:rPr>
            <a:t> </a:t>
          </a:r>
          <a:r>
            <a:rPr lang="ar-SA" sz="1100">
              <a:solidFill>
                <a:srgbClr val="C00000"/>
              </a:solidFill>
              <a:latin typeface="Al-Mohanad" panose="02060603050605020204" pitchFamily="18" charset="-78"/>
              <a:cs typeface="Al-Mohanad" panose="02060603050605020204" pitchFamily="18" charset="-78"/>
            </a:rPr>
            <a:t>البرامج</a:t>
          </a:r>
          <a:r>
            <a:rPr lang="ar-SA" sz="1100" baseline="0">
              <a:solidFill>
                <a:srgbClr val="C00000"/>
              </a:solidFill>
              <a:latin typeface="Al-Mohanad" panose="02060603050605020204" pitchFamily="18" charset="-78"/>
              <a:cs typeface="Al-Mohanad" panose="02060603050605020204" pitchFamily="18" charset="-78"/>
            </a:rPr>
            <a:t> والأنشطة لإجمالي المصاريف</a:t>
          </a:r>
          <a:endParaRPr lang="ar-SA" sz="1100">
            <a:solidFill>
              <a:srgbClr val="C00000"/>
            </a:solidFill>
            <a:latin typeface="Al-Mohanad" panose="02060603050605020204" pitchFamily="18" charset="-78"/>
            <a:cs typeface="Al-Mohanad" panose="02060603050605020204" pitchFamily="18" charset="-78"/>
          </a:endParaRPr>
        </a:p>
      </xdr:txBody>
    </xdr:sp>
    <xdr:clientData/>
  </xdr:twoCellAnchor>
  <xdr:twoCellAnchor>
    <xdr:from>
      <xdr:col>3</xdr:col>
      <xdr:colOff>1358401</xdr:colOff>
      <xdr:row>39</xdr:row>
      <xdr:rowOff>28574</xdr:rowOff>
    </xdr:from>
    <xdr:to>
      <xdr:col>6</xdr:col>
      <xdr:colOff>209551</xdr:colOff>
      <xdr:row>43</xdr:row>
      <xdr:rowOff>24674</xdr:rowOff>
    </xdr:to>
    <xdr:sp macro="" textlink="">
      <xdr:nvSpPr>
        <xdr:cNvPr id="20" name="TextBox 19">
          <a:extLst>
            <a:ext uri="{FF2B5EF4-FFF2-40B4-BE49-F238E27FC236}">
              <a16:creationId xmlns:a16="http://schemas.microsoft.com/office/drawing/2014/main" id="{A56B6951-7768-4EF9-A5A3-919E8E13651C}"/>
            </a:ext>
          </a:extLst>
        </xdr:cNvPr>
        <xdr:cNvSpPr txBox="1"/>
      </xdr:nvSpPr>
      <xdr:spPr>
        <a:xfrm>
          <a:off x="11231203724" y="7172324"/>
          <a:ext cx="1080000" cy="72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ar-SA" sz="1100">
              <a:solidFill>
                <a:srgbClr val="C00000"/>
              </a:solidFill>
              <a:latin typeface="Al-Mohanad" panose="02060603050605020204" pitchFamily="18" charset="-78"/>
              <a:cs typeface="Al-Mohanad" panose="02060603050605020204" pitchFamily="18" charset="-78"/>
            </a:rPr>
            <a:t>نسبة المصاريف الإدارية المحمّلة على</a:t>
          </a:r>
          <a:r>
            <a:rPr lang="ar-SA" sz="1100" baseline="0">
              <a:solidFill>
                <a:srgbClr val="C00000"/>
              </a:solidFill>
              <a:latin typeface="Al-Mohanad" panose="02060603050605020204" pitchFamily="18" charset="-78"/>
              <a:cs typeface="Al-Mohanad" panose="02060603050605020204" pitchFamily="18" charset="-78"/>
            </a:rPr>
            <a:t> البرامج والأنشطة</a:t>
          </a:r>
          <a:endParaRPr lang="ar-SA" sz="1100">
            <a:solidFill>
              <a:srgbClr val="C00000"/>
            </a:solidFill>
            <a:latin typeface="Al-Mohanad" panose="02060603050605020204" pitchFamily="18" charset="-78"/>
            <a:cs typeface="Al-Mohanad" panose="02060603050605020204" pitchFamily="18" charset="-78"/>
          </a:endParaRPr>
        </a:p>
        <a:p>
          <a:pPr algn="ctr" rtl="1"/>
          <a:endParaRPr lang="ar-SA" sz="1100">
            <a:solidFill>
              <a:srgbClr val="C00000"/>
            </a:solidFill>
            <a:latin typeface="Al-Mohanad" panose="02060603050605020204" pitchFamily="18" charset="-78"/>
            <a:cs typeface="Al-Mohanad" panose="02060603050605020204" pitchFamily="18" charset="-78"/>
          </a:endParaRPr>
        </a:p>
        <a:p>
          <a:pPr algn="ctr" rtl="1"/>
          <a:endParaRPr lang="ar-SA" sz="1100">
            <a:solidFill>
              <a:srgbClr val="C00000"/>
            </a:solidFill>
            <a:latin typeface="Al-Mohanad" panose="02060603050605020204" pitchFamily="18" charset="-78"/>
            <a:cs typeface="Al-Mohanad" panose="02060603050605020204" pitchFamily="18" charset="-78"/>
          </a:endParaRPr>
        </a:p>
      </xdr:txBody>
    </xdr:sp>
    <xdr:clientData/>
  </xdr:twoCellAnchor>
  <xdr:twoCellAnchor>
    <xdr:from>
      <xdr:col>3</xdr:col>
      <xdr:colOff>324824</xdr:colOff>
      <xdr:row>42</xdr:row>
      <xdr:rowOff>57149</xdr:rowOff>
    </xdr:from>
    <xdr:to>
      <xdr:col>3</xdr:col>
      <xdr:colOff>1404824</xdr:colOff>
      <xdr:row>45</xdr:row>
      <xdr:rowOff>54224</xdr:rowOff>
    </xdr:to>
    <xdr:sp macro="" textlink="'نموذج حساب مؤشرات المعيار'!L7">
      <xdr:nvSpPr>
        <xdr:cNvPr id="23" name="TextBox 22">
          <a:extLst>
            <a:ext uri="{FF2B5EF4-FFF2-40B4-BE49-F238E27FC236}">
              <a16:creationId xmlns:a16="http://schemas.microsoft.com/office/drawing/2014/main" id="{F9C1265B-CBD5-4846-81C2-ADDFC0769828}"/>
            </a:ext>
          </a:extLst>
        </xdr:cNvPr>
        <xdr:cNvSpPr txBox="1"/>
      </xdr:nvSpPr>
      <xdr:spPr>
        <a:xfrm>
          <a:off x="11232799276" y="7743824"/>
          <a:ext cx="10800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algn="ctr" rtl="1"/>
          <a:fld id="{68578A3A-C174-4480-808B-419D7BE88B88}" type="TxLink">
            <a:rPr lang="en-US" sz="1200" b="0" i="0" u="none" strike="noStrike">
              <a:solidFill>
                <a:srgbClr val="C00000"/>
              </a:solidFill>
              <a:latin typeface="Al-Mohanad"/>
              <a:cs typeface="+mj-cs"/>
            </a:rPr>
            <a:pPr algn="ctr" rtl="1"/>
            <a:t>#DIV/0!</a:t>
          </a:fld>
          <a:endParaRPr lang="ar-SA" sz="1800">
            <a:solidFill>
              <a:srgbClr val="C00000"/>
            </a:solidFill>
            <a:latin typeface="Al-Mohanad" panose="02060603050605020204" pitchFamily="18" charset="-78"/>
            <a:cs typeface="+mj-cs"/>
          </a:endParaRPr>
        </a:p>
      </xdr:txBody>
    </xdr:sp>
    <xdr:clientData/>
  </xdr:twoCellAnchor>
  <xdr:twoCellAnchor>
    <xdr:from>
      <xdr:col>4</xdr:col>
      <xdr:colOff>19050</xdr:colOff>
      <xdr:row>42</xdr:row>
      <xdr:rowOff>47624</xdr:rowOff>
    </xdr:from>
    <xdr:to>
      <xdr:col>6</xdr:col>
      <xdr:colOff>133125</xdr:colOff>
      <xdr:row>45</xdr:row>
      <xdr:rowOff>44699</xdr:rowOff>
    </xdr:to>
    <xdr:sp macro="" textlink="'نموذج حساب مؤشرات المعيار'!L8">
      <xdr:nvSpPr>
        <xdr:cNvPr id="24" name="TextBox 23">
          <a:extLst>
            <a:ext uri="{FF2B5EF4-FFF2-40B4-BE49-F238E27FC236}">
              <a16:creationId xmlns:a16="http://schemas.microsoft.com/office/drawing/2014/main" id="{F2AF5687-388B-4901-8821-83BA57E180A7}"/>
            </a:ext>
          </a:extLst>
        </xdr:cNvPr>
        <xdr:cNvSpPr txBox="1"/>
      </xdr:nvSpPr>
      <xdr:spPr>
        <a:xfrm>
          <a:off x="11231975475" y="7772399"/>
          <a:ext cx="9237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marL="0" indent="0" algn="ctr" rtl="1"/>
          <a:fld id="{7ABD043B-A79F-4160-A1A7-5D19617AA778}" type="TxLink">
            <a:rPr lang="en-US" sz="1200" b="0" i="0" u="none" strike="noStrike">
              <a:solidFill>
                <a:srgbClr val="C00000"/>
              </a:solidFill>
              <a:latin typeface="Al-Mohanad"/>
              <a:ea typeface="+mn-ea"/>
              <a:cs typeface="+mj-cs"/>
            </a:rPr>
            <a:pPr marL="0" indent="0" algn="ctr" rtl="1"/>
            <a:t>0%</a:t>
          </a:fld>
          <a:endParaRPr lang="ar-SA" sz="1800" b="0" i="0" u="none" strike="noStrike">
            <a:solidFill>
              <a:srgbClr val="C00000"/>
            </a:solidFill>
            <a:latin typeface="Al-Mohanad"/>
            <a:ea typeface="+mn-ea"/>
            <a:cs typeface="+mj-cs"/>
          </a:endParaRPr>
        </a:p>
      </xdr:txBody>
    </xdr:sp>
    <xdr:clientData/>
  </xdr:twoCellAnchor>
  <xdr:twoCellAnchor editAs="oneCell">
    <xdr:from>
      <xdr:col>3</xdr:col>
      <xdr:colOff>626925</xdr:colOff>
      <xdr:row>32</xdr:row>
      <xdr:rowOff>152400</xdr:rowOff>
    </xdr:from>
    <xdr:to>
      <xdr:col>5</xdr:col>
      <xdr:colOff>523875</xdr:colOff>
      <xdr:row>39</xdr:row>
      <xdr:rowOff>6649</xdr:rowOff>
    </xdr:to>
    <xdr:pic>
      <xdr:nvPicPr>
        <xdr:cNvPr id="26" name="Picture 25">
          <a:extLst>
            <a:ext uri="{FF2B5EF4-FFF2-40B4-BE49-F238E27FC236}">
              <a16:creationId xmlns:a16="http://schemas.microsoft.com/office/drawing/2014/main" id="{32BFA24A-75E3-4C63-8A33-97ABA0A8FD1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31575200" y="6029325"/>
          <a:ext cx="1440000" cy="1121074"/>
        </a:xfrm>
        <a:prstGeom prst="rect">
          <a:avLst/>
        </a:prstGeom>
      </xdr:spPr>
    </xdr:pic>
    <xdr:clientData/>
  </xdr:twoCellAnchor>
  <xdr:twoCellAnchor>
    <xdr:from>
      <xdr:col>6</xdr:col>
      <xdr:colOff>360450</xdr:colOff>
      <xdr:row>30</xdr:row>
      <xdr:rowOff>152400</xdr:rowOff>
    </xdr:from>
    <xdr:to>
      <xdr:col>11</xdr:col>
      <xdr:colOff>171450</xdr:colOff>
      <xdr:row>45</xdr:row>
      <xdr:rowOff>137775</xdr:rowOff>
    </xdr:to>
    <xdr:sp macro="" textlink="">
      <xdr:nvSpPr>
        <xdr:cNvPr id="27" name="TextBox 26">
          <a:extLst>
            <a:ext uri="{FF2B5EF4-FFF2-40B4-BE49-F238E27FC236}">
              <a16:creationId xmlns:a16="http://schemas.microsoft.com/office/drawing/2014/main" id="{C1B2CEC8-6747-44E1-983C-21741ACE4E7A}"/>
            </a:ext>
          </a:extLst>
        </xdr:cNvPr>
        <xdr:cNvSpPr txBox="1"/>
      </xdr:nvSpPr>
      <xdr:spPr>
        <a:xfrm>
          <a:off x="11227812825" y="5667375"/>
          <a:ext cx="3240000" cy="2700000"/>
        </a:xfrm>
        <a:prstGeom prst="rect">
          <a:avLst/>
        </a:prstGeom>
        <a:no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ar-SA" sz="1600">
              <a:solidFill>
                <a:srgbClr val="00B050"/>
              </a:solidFill>
              <a:latin typeface="Al-Mohanad" panose="02060603050605020204" pitchFamily="18" charset="-78"/>
              <a:cs typeface="Al-Mohanad" panose="02060603050605020204" pitchFamily="18" charset="-78"/>
            </a:rPr>
            <a:t>نتائج الاستدامة</a:t>
          </a:r>
        </a:p>
      </xdr:txBody>
    </xdr:sp>
    <xdr:clientData/>
  </xdr:twoCellAnchor>
  <xdr:twoCellAnchor>
    <xdr:from>
      <xdr:col>6</xdr:col>
      <xdr:colOff>443999</xdr:colOff>
      <xdr:row>38</xdr:row>
      <xdr:rowOff>171449</xdr:rowOff>
    </xdr:from>
    <xdr:to>
      <xdr:col>8</xdr:col>
      <xdr:colOff>152399</xdr:colOff>
      <xdr:row>42</xdr:row>
      <xdr:rowOff>167549</xdr:rowOff>
    </xdr:to>
    <xdr:sp macro="" textlink="">
      <xdr:nvSpPr>
        <xdr:cNvPr id="28" name="TextBox 27">
          <a:extLst>
            <a:ext uri="{FF2B5EF4-FFF2-40B4-BE49-F238E27FC236}">
              <a16:creationId xmlns:a16="http://schemas.microsoft.com/office/drawing/2014/main" id="{69299918-CF63-4E65-9BDC-93E4B6A57021}"/>
            </a:ext>
          </a:extLst>
        </xdr:cNvPr>
        <xdr:cNvSpPr txBox="1"/>
      </xdr:nvSpPr>
      <xdr:spPr>
        <a:xfrm>
          <a:off x="11229889276" y="7134224"/>
          <a:ext cx="1080000" cy="72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ar-SA" sz="1100">
              <a:solidFill>
                <a:srgbClr val="00B050"/>
              </a:solidFill>
              <a:latin typeface="Al-Mohanad" panose="02060603050605020204" pitchFamily="18" charset="-78"/>
              <a:cs typeface="Al-Mohanad" panose="02060603050605020204" pitchFamily="18" charset="-78"/>
            </a:rPr>
            <a:t>نسبة</a:t>
          </a:r>
          <a:r>
            <a:rPr lang="ar-SA" sz="1100" baseline="0">
              <a:solidFill>
                <a:srgbClr val="00B050"/>
              </a:solidFill>
              <a:latin typeface="Al-Mohanad" panose="02060603050605020204" pitchFamily="18" charset="-78"/>
              <a:cs typeface="Al-Mohanad" panose="02060603050605020204" pitchFamily="18" charset="-78"/>
            </a:rPr>
            <a:t> </a:t>
          </a:r>
          <a:r>
            <a:rPr lang="ar-SA" sz="1100">
              <a:solidFill>
                <a:srgbClr val="00B050"/>
              </a:solidFill>
              <a:latin typeface="Al-Mohanad" panose="02060603050605020204" pitchFamily="18" charset="-78"/>
              <a:cs typeface="Al-Mohanad" panose="02060603050605020204" pitchFamily="18" charset="-78"/>
            </a:rPr>
            <a:t>مصاريف</a:t>
          </a:r>
          <a:r>
            <a:rPr lang="ar-SA" sz="1100" baseline="0">
              <a:solidFill>
                <a:srgbClr val="00B050"/>
              </a:solidFill>
              <a:latin typeface="Al-Mohanad" panose="02060603050605020204" pitchFamily="18" charset="-78"/>
              <a:cs typeface="Al-Mohanad" panose="02060603050605020204" pitchFamily="18" charset="-78"/>
            </a:rPr>
            <a:t> </a:t>
          </a:r>
          <a:r>
            <a:rPr lang="ar-SA" sz="1100">
              <a:solidFill>
                <a:srgbClr val="00B050"/>
              </a:solidFill>
              <a:latin typeface="Al-Mohanad" panose="02060603050605020204" pitchFamily="18" charset="-78"/>
              <a:cs typeface="Al-Mohanad" panose="02060603050605020204" pitchFamily="18" charset="-78"/>
            </a:rPr>
            <a:t>الاستدامة </a:t>
          </a:r>
          <a:r>
            <a:rPr lang="ar-SA" sz="1100" baseline="0">
              <a:solidFill>
                <a:srgbClr val="00B050"/>
              </a:solidFill>
              <a:latin typeface="Al-Mohanad" panose="02060603050605020204" pitchFamily="18" charset="-78"/>
              <a:cs typeface="Al-Mohanad" panose="02060603050605020204" pitchFamily="18" charset="-78"/>
            </a:rPr>
            <a:t>لإجمالي المصاريف</a:t>
          </a:r>
          <a:endParaRPr lang="ar-SA" sz="1100">
            <a:solidFill>
              <a:srgbClr val="00B050"/>
            </a:solidFill>
            <a:latin typeface="Al-Mohanad" panose="02060603050605020204" pitchFamily="18" charset="-78"/>
            <a:cs typeface="Al-Mohanad" panose="02060603050605020204" pitchFamily="18" charset="-78"/>
          </a:endParaRPr>
        </a:p>
      </xdr:txBody>
    </xdr:sp>
    <xdr:clientData/>
  </xdr:twoCellAnchor>
  <xdr:twoCellAnchor>
    <xdr:from>
      <xdr:col>8</xdr:col>
      <xdr:colOff>91574</xdr:colOff>
      <xdr:row>38</xdr:row>
      <xdr:rowOff>171450</xdr:rowOff>
    </xdr:from>
    <xdr:to>
      <xdr:col>9</xdr:col>
      <xdr:colOff>485774</xdr:colOff>
      <xdr:row>42</xdr:row>
      <xdr:rowOff>167550</xdr:rowOff>
    </xdr:to>
    <xdr:sp macro="" textlink="">
      <xdr:nvSpPr>
        <xdr:cNvPr id="29" name="TextBox 28">
          <a:extLst>
            <a:ext uri="{FF2B5EF4-FFF2-40B4-BE49-F238E27FC236}">
              <a16:creationId xmlns:a16="http://schemas.microsoft.com/office/drawing/2014/main" id="{F6D445B5-9E64-42F8-A083-2CB1DF824BD8}"/>
            </a:ext>
          </a:extLst>
        </xdr:cNvPr>
        <xdr:cNvSpPr txBox="1"/>
      </xdr:nvSpPr>
      <xdr:spPr>
        <a:xfrm>
          <a:off x="11228870101" y="7134225"/>
          <a:ext cx="1080000" cy="72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ar-SA" sz="1100">
              <a:solidFill>
                <a:srgbClr val="00B050"/>
              </a:solidFill>
              <a:latin typeface="Al-Mohanad" panose="02060603050605020204" pitchFamily="18" charset="-78"/>
              <a:cs typeface="Al-Mohanad" panose="02060603050605020204" pitchFamily="18" charset="-78"/>
            </a:rPr>
            <a:t>كفاءة العوائد من مشاريع الاستدامة المالية</a:t>
          </a:r>
        </a:p>
        <a:p>
          <a:pPr algn="ctr" rtl="1"/>
          <a:endParaRPr lang="ar-SA" sz="1100">
            <a:solidFill>
              <a:srgbClr val="00B050"/>
            </a:solidFill>
            <a:latin typeface="Al-Mohanad" panose="02060603050605020204" pitchFamily="18" charset="-78"/>
            <a:cs typeface="Al-Mohanad" panose="02060603050605020204" pitchFamily="18" charset="-78"/>
          </a:endParaRPr>
        </a:p>
        <a:p>
          <a:pPr algn="ctr" rtl="1"/>
          <a:endParaRPr lang="ar-SA" sz="1100">
            <a:solidFill>
              <a:srgbClr val="00B050"/>
            </a:solidFill>
            <a:latin typeface="Al-Mohanad" panose="02060603050605020204" pitchFamily="18" charset="-78"/>
            <a:cs typeface="Al-Mohanad" panose="02060603050605020204" pitchFamily="18" charset="-78"/>
          </a:endParaRPr>
        </a:p>
      </xdr:txBody>
    </xdr:sp>
    <xdr:clientData/>
  </xdr:twoCellAnchor>
  <xdr:twoCellAnchor>
    <xdr:from>
      <xdr:col>9</xdr:col>
      <xdr:colOff>434475</xdr:colOff>
      <xdr:row>39</xdr:row>
      <xdr:rowOff>0</xdr:rowOff>
    </xdr:from>
    <xdr:to>
      <xdr:col>11</xdr:col>
      <xdr:colOff>142875</xdr:colOff>
      <xdr:row>42</xdr:row>
      <xdr:rowOff>177075</xdr:rowOff>
    </xdr:to>
    <xdr:sp macro="" textlink="">
      <xdr:nvSpPr>
        <xdr:cNvPr id="30" name="TextBox 29">
          <a:extLst>
            <a:ext uri="{FF2B5EF4-FFF2-40B4-BE49-F238E27FC236}">
              <a16:creationId xmlns:a16="http://schemas.microsoft.com/office/drawing/2014/main" id="{7BE014A7-B843-4176-BF09-C5697ACD48A8}"/>
            </a:ext>
          </a:extLst>
        </xdr:cNvPr>
        <xdr:cNvSpPr txBox="1"/>
      </xdr:nvSpPr>
      <xdr:spPr>
        <a:xfrm>
          <a:off x="11227841400" y="7143750"/>
          <a:ext cx="1080000" cy="72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ar-SA" sz="1100">
              <a:solidFill>
                <a:srgbClr val="00B050"/>
              </a:solidFill>
              <a:latin typeface="Al-Mohanad" panose="02060603050605020204" pitchFamily="18" charset="-78"/>
              <a:cs typeface="Al-Mohanad" panose="02060603050605020204" pitchFamily="18" charset="-78"/>
            </a:rPr>
            <a:t>كفاءة الاستثمار لأصول الاستدامة المالية</a:t>
          </a:r>
        </a:p>
        <a:p>
          <a:pPr algn="ctr" rtl="1"/>
          <a:endParaRPr lang="ar-SA" sz="1100">
            <a:solidFill>
              <a:srgbClr val="00B050"/>
            </a:solidFill>
            <a:latin typeface="Al-Mohanad" panose="02060603050605020204" pitchFamily="18" charset="-78"/>
            <a:cs typeface="Al-Mohanad" panose="02060603050605020204" pitchFamily="18" charset="-78"/>
          </a:endParaRPr>
        </a:p>
        <a:p>
          <a:pPr algn="ctr" rtl="1"/>
          <a:endParaRPr lang="ar-SA" sz="1100">
            <a:solidFill>
              <a:srgbClr val="00B050"/>
            </a:solidFill>
            <a:latin typeface="Al-Mohanad" panose="02060603050605020204" pitchFamily="18" charset="-78"/>
            <a:cs typeface="Al-Mohanad" panose="02060603050605020204" pitchFamily="18" charset="-78"/>
          </a:endParaRPr>
        </a:p>
      </xdr:txBody>
    </xdr:sp>
    <xdr:clientData/>
  </xdr:twoCellAnchor>
  <xdr:twoCellAnchor>
    <xdr:from>
      <xdr:col>6</xdr:col>
      <xdr:colOff>420075</xdr:colOff>
      <xdr:row>42</xdr:row>
      <xdr:rowOff>104776</xdr:rowOff>
    </xdr:from>
    <xdr:to>
      <xdr:col>8</xdr:col>
      <xdr:colOff>128475</xdr:colOff>
      <xdr:row>45</xdr:row>
      <xdr:rowOff>101851</xdr:rowOff>
    </xdr:to>
    <xdr:sp macro="" textlink="'نموذج حساب مؤشرات المعيار'!L9">
      <xdr:nvSpPr>
        <xdr:cNvPr id="31" name="TextBox 30">
          <a:extLst>
            <a:ext uri="{FF2B5EF4-FFF2-40B4-BE49-F238E27FC236}">
              <a16:creationId xmlns:a16="http://schemas.microsoft.com/office/drawing/2014/main" id="{EDDEB213-4D66-4E2F-B62C-6218880FA22D}"/>
            </a:ext>
          </a:extLst>
        </xdr:cNvPr>
        <xdr:cNvSpPr txBox="1"/>
      </xdr:nvSpPr>
      <xdr:spPr>
        <a:xfrm>
          <a:off x="11229913200" y="7791451"/>
          <a:ext cx="10800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marL="0" indent="0" algn="ctr" rtl="1"/>
          <a:fld id="{2A259D52-1D8E-4681-887D-CC19A193C8F0}" type="TxLink">
            <a:rPr lang="en-US" sz="1200" b="0" i="0" u="none" strike="noStrike">
              <a:solidFill>
                <a:srgbClr val="00B050"/>
              </a:solidFill>
              <a:latin typeface="Al-Mohanad"/>
              <a:ea typeface="+mn-ea"/>
              <a:cs typeface="+mj-cs"/>
            </a:rPr>
            <a:pPr marL="0" indent="0" algn="ctr" rtl="1"/>
            <a:t>#DIV/0!</a:t>
          </a:fld>
          <a:endParaRPr lang="ar-SA" sz="1800" b="0" i="0" u="none" strike="noStrike">
            <a:solidFill>
              <a:srgbClr val="00B050"/>
            </a:solidFill>
            <a:latin typeface="Al-Mohanad"/>
            <a:ea typeface="+mn-ea"/>
            <a:cs typeface="+mj-cs"/>
          </a:endParaRPr>
        </a:p>
      </xdr:txBody>
    </xdr:sp>
    <xdr:clientData/>
  </xdr:twoCellAnchor>
  <xdr:twoCellAnchor>
    <xdr:from>
      <xdr:col>8</xdr:col>
      <xdr:colOff>58124</xdr:colOff>
      <xdr:row>42</xdr:row>
      <xdr:rowOff>95250</xdr:rowOff>
    </xdr:from>
    <xdr:to>
      <xdr:col>9</xdr:col>
      <xdr:colOff>452324</xdr:colOff>
      <xdr:row>45</xdr:row>
      <xdr:rowOff>92325</xdr:rowOff>
    </xdr:to>
    <xdr:sp macro="" textlink="'نموذج حساب مؤشرات المعيار'!L10">
      <xdr:nvSpPr>
        <xdr:cNvPr id="32" name="TextBox 31">
          <a:extLst>
            <a:ext uri="{FF2B5EF4-FFF2-40B4-BE49-F238E27FC236}">
              <a16:creationId xmlns:a16="http://schemas.microsoft.com/office/drawing/2014/main" id="{3F2130A1-AF52-4203-A811-8C3E7AEB4BBF}"/>
            </a:ext>
          </a:extLst>
        </xdr:cNvPr>
        <xdr:cNvSpPr txBox="1"/>
      </xdr:nvSpPr>
      <xdr:spPr>
        <a:xfrm>
          <a:off x="11228903551" y="7781925"/>
          <a:ext cx="10800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algn="ctr" rtl="1"/>
          <a:fld id="{6FD8639C-04F7-45A9-A685-787D9642C6DD}" type="TxLink">
            <a:rPr lang="en-US" sz="1200" b="0" i="0" u="none" strike="noStrike">
              <a:solidFill>
                <a:srgbClr val="00B050"/>
              </a:solidFill>
              <a:latin typeface="Al-Mohanad"/>
              <a:cs typeface="+mj-cs"/>
            </a:rPr>
            <a:pPr algn="ctr" rtl="1"/>
            <a:t>#DIV/0!</a:t>
          </a:fld>
          <a:endParaRPr lang="ar-SA" sz="2800">
            <a:solidFill>
              <a:srgbClr val="00B050"/>
            </a:solidFill>
            <a:latin typeface="Al-Mohanad" panose="02060603050605020204" pitchFamily="18" charset="-78"/>
            <a:cs typeface="+mj-cs"/>
          </a:endParaRPr>
        </a:p>
      </xdr:txBody>
    </xdr:sp>
    <xdr:clientData/>
  </xdr:twoCellAnchor>
  <xdr:twoCellAnchor>
    <xdr:from>
      <xdr:col>9</xdr:col>
      <xdr:colOff>396149</xdr:colOff>
      <xdr:row>42</xdr:row>
      <xdr:rowOff>95250</xdr:rowOff>
    </xdr:from>
    <xdr:to>
      <xdr:col>11</xdr:col>
      <xdr:colOff>104549</xdr:colOff>
      <xdr:row>45</xdr:row>
      <xdr:rowOff>92325</xdr:rowOff>
    </xdr:to>
    <xdr:sp macro="" textlink="'نموذج حساب مؤشرات المعيار'!L11">
      <xdr:nvSpPr>
        <xdr:cNvPr id="33" name="TextBox 32">
          <a:extLst>
            <a:ext uri="{FF2B5EF4-FFF2-40B4-BE49-F238E27FC236}">
              <a16:creationId xmlns:a16="http://schemas.microsoft.com/office/drawing/2014/main" id="{15AA1AB4-B142-44EE-B92B-EB1F9977F4B9}"/>
            </a:ext>
          </a:extLst>
        </xdr:cNvPr>
        <xdr:cNvSpPr txBox="1"/>
      </xdr:nvSpPr>
      <xdr:spPr>
        <a:xfrm>
          <a:off x="11227879726" y="7781925"/>
          <a:ext cx="10800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marL="0" indent="0" algn="ctr" rtl="1"/>
          <a:fld id="{375B9D1F-6098-485A-9FFC-6DFCC3FBF2AF}" type="TxLink">
            <a:rPr lang="en-US" sz="1200" b="0" i="0" u="none" strike="noStrike">
              <a:solidFill>
                <a:srgbClr val="00B050"/>
              </a:solidFill>
              <a:latin typeface="Al-Mohanad"/>
              <a:ea typeface="+mn-ea"/>
              <a:cs typeface="+mj-cs"/>
            </a:rPr>
            <a:pPr marL="0" indent="0" algn="ctr" rtl="1"/>
            <a:t>#DIV/0!</a:t>
          </a:fld>
          <a:endParaRPr lang="ar-SA" sz="2800" b="0" i="0" u="none" strike="noStrike">
            <a:solidFill>
              <a:srgbClr val="00B050"/>
            </a:solidFill>
            <a:latin typeface="Al-Mohanad"/>
            <a:ea typeface="+mn-ea"/>
            <a:cs typeface="+mj-cs"/>
          </a:endParaRPr>
        </a:p>
      </xdr:txBody>
    </xdr:sp>
    <xdr:clientData/>
  </xdr:twoCellAnchor>
  <xdr:twoCellAnchor editAs="oneCell">
    <xdr:from>
      <xdr:col>8</xdr:col>
      <xdr:colOff>16350</xdr:colOff>
      <xdr:row>32</xdr:row>
      <xdr:rowOff>38100</xdr:rowOff>
    </xdr:from>
    <xdr:to>
      <xdr:col>9</xdr:col>
      <xdr:colOff>590550</xdr:colOff>
      <xdr:row>39</xdr:row>
      <xdr:rowOff>31275</xdr:rowOff>
    </xdr:to>
    <xdr:pic>
      <xdr:nvPicPr>
        <xdr:cNvPr id="35" name="Picture 34">
          <a:extLst>
            <a:ext uri="{FF2B5EF4-FFF2-40B4-BE49-F238E27FC236}">
              <a16:creationId xmlns:a16="http://schemas.microsoft.com/office/drawing/2014/main" id="{83F8A75E-580F-4981-A289-F160BFD7E4E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228765325" y="5915025"/>
          <a:ext cx="1260000" cy="1260000"/>
        </a:xfrm>
        <a:prstGeom prst="rect">
          <a:avLst/>
        </a:prstGeom>
      </xdr:spPr>
    </xdr:pic>
    <xdr:clientData/>
  </xdr:twoCellAnchor>
  <xdr:twoCellAnchor editAs="oneCell">
    <xdr:from>
      <xdr:col>2</xdr:col>
      <xdr:colOff>19050</xdr:colOff>
      <xdr:row>0</xdr:row>
      <xdr:rowOff>97224</xdr:rowOff>
    </xdr:from>
    <xdr:to>
      <xdr:col>3</xdr:col>
      <xdr:colOff>419101</xdr:colOff>
      <xdr:row>11</xdr:row>
      <xdr:rowOff>172728</xdr:rowOff>
    </xdr:to>
    <xdr:pic>
      <xdr:nvPicPr>
        <xdr:cNvPr id="36" name="Picture 35">
          <a:extLst>
            <a:ext uri="{FF2B5EF4-FFF2-40B4-BE49-F238E27FC236}">
              <a16:creationId xmlns:a16="http://schemas.microsoft.com/office/drawing/2014/main" id="{71EC2655-8597-4770-BD18-BB95383B4A7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233327799" y="97224"/>
          <a:ext cx="1819276" cy="1999554"/>
        </a:xfrm>
        <a:prstGeom prst="rect">
          <a:avLst/>
        </a:prstGeom>
      </xdr:spPr>
    </xdr:pic>
    <xdr:clientData/>
  </xdr:twoCellAnchor>
  <xdr:twoCellAnchor>
    <xdr:from>
      <xdr:col>11</xdr:col>
      <xdr:colOff>228600</xdr:colOff>
      <xdr:row>30</xdr:row>
      <xdr:rowOff>142875</xdr:rowOff>
    </xdr:from>
    <xdr:to>
      <xdr:col>14</xdr:col>
      <xdr:colOff>439200</xdr:colOff>
      <xdr:row>45</xdr:row>
      <xdr:rowOff>128250</xdr:rowOff>
    </xdr:to>
    <xdr:sp macro="" textlink="">
      <xdr:nvSpPr>
        <xdr:cNvPr id="42" name="TextBox 41">
          <a:extLst>
            <a:ext uri="{FF2B5EF4-FFF2-40B4-BE49-F238E27FC236}">
              <a16:creationId xmlns:a16="http://schemas.microsoft.com/office/drawing/2014/main" id="{82673A1F-5907-4DEF-8FD4-F41935B535F3}"/>
            </a:ext>
          </a:extLst>
        </xdr:cNvPr>
        <xdr:cNvSpPr txBox="1"/>
      </xdr:nvSpPr>
      <xdr:spPr>
        <a:xfrm>
          <a:off x="11225487675" y="5657850"/>
          <a:ext cx="2268000" cy="2700000"/>
        </a:xfrm>
        <a:prstGeom prst="rect">
          <a:avLst/>
        </a:prstGeom>
        <a:noFill/>
        <a:ln w="9525" cmpd="sng">
          <a:solidFill>
            <a:srgbClr val="E6A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ar-SA" sz="1600">
              <a:solidFill>
                <a:srgbClr val="E6AF00"/>
              </a:solidFill>
              <a:latin typeface="Al-Mohanad" panose="02060603050605020204" pitchFamily="18" charset="-78"/>
              <a:cs typeface="Al-Mohanad" panose="02060603050605020204" pitchFamily="18" charset="-78"/>
            </a:rPr>
            <a:t>نتائج جمع</a:t>
          </a:r>
          <a:r>
            <a:rPr lang="ar-SA" sz="1600" baseline="0">
              <a:solidFill>
                <a:srgbClr val="E6AF00"/>
              </a:solidFill>
              <a:latin typeface="Al-Mohanad" panose="02060603050605020204" pitchFamily="18" charset="-78"/>
              <a:cs typeface="Al-Mohanad" panose="02060603050605020204" pitchFamily="18" charset="-78"/>
            </a:rPr>
            <a:t> الأموال و التبرعات</a:t>
          </a:r>
          <a:endParaRPr lang="ar-SA" sz="1600">
            <a:solidFill>
              <a:srgbClr val="E6AF00"/>
            </a:solidFill>
            <a:latin typeface="Al-Mohanad" panose="02060603050605020204" pitchFamily="18" charset="-78"/>
            <a:cs typeface="Al-Mohanad" panose="02060603050605020204" pitchFamily="18" charset="-78"/>
          </a:endParaRPr>
        </a:p>
      </xdr:txBody>
    </xdr:sp>
    <xdr:clientData/>
  </xdr:twoCellAnchor>
  <xdr:twoCellAnchor>
    <xdr:from>
      <xdr:col>11</xdr:col>
      <xdr:colOff>292651</xdr:colOff>
      <xdr:row>38</xdr:row>
      <xdr:rowOff>161923</xdr:rowOff>
    </xdr:from>
    <xdr:to>
      <xdr:col>13</xdr:col>
      <xdr:colOff>1051</xdr:colOff>
      <xdr:row>42</xdr:row>
      <xdr:rowOff>158023</xdr:rowOff>
    </xdr:to>
    <xdr:sp macro="" textlink="">
      <xdr:nvSpPr>
        <xdr:cNvPr id="43" name="TextBox 42">
          <a:extLst>
            <a:ext uri="{FF2B5EF4-FFF2-40B4-BE49-F238E27FC236}">
              <a16:creationId xmlns:a16="http://schemas.microsoft.com/office/drawing/2014/main" id="{8E7AC100-E81E-480E-8A92-26B1774A0AEA}"/>
            </a:ext>
          </a:extLst>
        </xdr:cNvPr>
        <xdr:cNvSpPr txBox="1"/>
      </xdr:nvSpPr>
      <xdr:spPr>
        <a:xfrm>
          <a:off x="11226611624" y="7124698"/>
          <a:ext cx="1080000" cy="72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ar-SA" sz="1100">
              <a:solidFill>
                <a:srgbClr val="FFC000"/>
              </a:solidFill>
              <a:latin typeface="Al-Mohanad" panose="02060603050605020204" pitchFamily="18" charset="-78"/>
              <a:cs typeface="Al-Mohanad" panose="02060603050605020204" pitchFamily="18" charset="-78"/>
            </a:rPr>
            <a:t>نسبة</a:t>
          </a:r>
          <a:r>
            <a:rPr lang="ar-SA" sz="1100" baseline="0">
              <a:solidFill>
                <a:srgbClr val="FFC000"/>
              </a:solidFill>
              <a:latin typeface="Al-Mohanad" panose="02060603050605020204" pitchFamily="18" charset="-78"/>
              <a:cs typeface="Al-Mohanad" panose="02060603050605020204" pitchFamily="18" charset="-78"/>
            </a:rPr>
            <a:t> </a:t>
          </a:r>
          <a:r>
            <a:rPr lang="ar-SA" sz="1100">
              <a:solidFill>
                <a:srgbClr val="FFC000"/>
              </a:solidFill>
              <a:latin typeface="Al-Mohanad" panose="02060603050605020204" pitchFamily="18" charset="-78"/>
              <a:cs typeface="Al-Mohanad" panose="02060603050605020204" pitchFamily="18" charset="-78"/>
            </a:rPr>
            <a:t>مصاريف</a:t>
          </a:r>
          <a:r>
            <a:rPr lang="ar-SA" sz="1100" baseline="0">
              <a:solidFill>
                <a:srgbClr val="FFC000"/>
              </a:solidFill>
              <a:latin typeface="Al-Mohanad" panose="02060603050605020204" pitchFamily="18" charset="-78"/>
              <a:cs typeface="Al-Mohanad" panose="02060603050605020204" pitchFamily="18" charset="-78"/>
            </a:rPr>
            <a:t> جمع الأموال لإجمالي المصاريف</a:t>
          </a:r>
          <a:endParaRPr lang="ar-SA" sz="1100">
            <a:solidFill>
              <a:srgbClr val="FFC000"/>
            </a:solidFill>
            <a:latin typeface="Al-Mohanad" panose="02060603050605020204" pitchFamily="18" charset="-78"/>
            <a:cs typeface="Al-Mohanad" panose="02060603050605020204" pitchFamily="18" charset="-78"/>
          </a:endParaRPr>
        </a:p>
      </xdr:txBody>
    </xdr:sp>
    <xdr:clientData/>
  </xdr:twoCellAnchor>
  <xdr:twoCellAnchor>
    <xdr:from>
      <xdr:col>12</xdr:col>
      <xdr:colOff>626026</xdr:colOff>
      <xdr:row>38</xdr:row>
      <xdr:rowOff>161923</xdr:rowOff>
    </xdr:from>
    <xdr:to>
      <xdr:col>14</xdr:col>
      <xdr:colOff>334426</xdr:colOff>
      <xdr:row>42</xdr:row>
      <xdr:rowOff>158023</xdr:rowOff>
    </xdr:to>
    <xdr:sp macro="" textlink="">
      <xdr:nvSpPr>
        <xdr:cNvPr id="44" name="TextBox 43">
          <a:extLst>
            <a:ext uri="{FF2B5EF4-FFF2-40B4-BE49-F238E27FC236}">
              <a16:creationId xmlns:a16="http://schemas.microsoft.com/office/drawing/2014/main" id="{CB61F832-EE12-4F4A-BA77-B93024DA7AB3}"/>
            </a:ext>
          </a:extLst>
        </xdr:cNvPr>
        <xdr:cNvSpPr txBox="1"/>
      </xdr:nvSpPr>
      <xdr:spPr>
        <a:xfrm>
          <a:off x="11225592449" y="7124698"/>
          <a:ext cx="1080000" cy="72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ar-SA" sz="1100">
              <a:solidFill>
                <a:srgbClr val="FFC000"/>
              </a:solidFill>
              <a:latin typeface="Al-Mohanad" panose="02060603050605020204" pitchFamily="18" charset="-78"/>
              <a:cs typeface="Al-Mohanad" panose="02060603050605020204" pitchFamily="18" charset="-78"/>
            </a:rPr>
            <a:t>كفاءة جمع</a:t>
          </a:r>
          <a:r>
            <a:rPr lang="ar-SA" sz="1100" baseline="0">
              <a:solidFill>
                <a:srgbClr val="FFC000"/>
              </a:solidFill>
              <a:latin typeface="Al-Mohanad" panose="02060603050605020204" pitchFamily="18" charset="-78"/>
              <a:cs typeface="Al-Mohanad" panose="02060603050605020204" pitchFamily="18" charset="-78"/>
            </a:rPr>
            <a:t> التبرعات والأموال</a:t>
          </a:r>
          <a:endParaRPr lang="ar-SA" sz="1100">
            <a:solidFill>
              <a:srgbClr val="FFC000"/>
            </a:solidFill>
            <a:latin typeface="Al-Mohanad" panose="02060603050605020204" pitchFamily="18" charset="-78"/>
            <a:cs typeface="Al-Mohanad" panose="02060603050605020204" pitchFamily="18" charset="-78"/>
          </a:endParaRPr>
        </a:p>
      </xdr:txBody>
    </xdr:sp>
    <xdr:clientData/>
  </xdr:twoCellAnchor>
  <xdr:twoCellAnchor>
    <xdr:from>
      <xdr:col>11</xdr:col>
      <xdr:colOff>268725</xdr:colOff>
      <xdr:row>42</xdr:row>
      <xdr:rowOff>38099</xdr:rowOff>
    </xdr:from>
    <xdr:to>
      <xdr:col>12</xdr:col>
      <xdr:colOff>662925</xdr:colOff>
      <xdr:row>45</xdr:row>
      <xdr:rowOff>35174</xdr:rowOff>
    </xdr:to>
    <xdr:sp macro="" textlink="'نموذج حساب مؤشرات المعيار'!L12">
      <xdr:nvSpPr>
        <xdr:cNvPr id="45" name="TextBox 44">
          <a:extLst>
            <a:ext uri="{FF2B5EF4-FFF2-40B4-BE49-F238E27FC236}">
              <a16:creationId xmlns:a16="http://schemas.microsoft.com/office/drawing/2014/main" id="{887E74B9-0C9E-4C34-B4B1-80632B453707}"/>
            </a:ext>
          </a:extLst>
        </xdr:cNvPr>
        <xdr:cNvSpPr txBox="1"/>
      </xdr:nvSpPr>
      <xdr:spPr>
        <a:xfrm>
          <a:off x="11226635550" y="7724774"/>
          <a:ext cx="10800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algn="ctr" rtl="1"/>
          <a:fld id="{66062228-5490-44B3-B93F-C385E6C0A7EA}" type="TxLink">
            <a:rPr lang="en-US" sz="1200" b="0" i="0" u="none" strike="noStrike">
              <a:solidFill>
                <a:srgbClr val="FFC000"/>
              </a:solidFill>
              <a:latin typeface="Al-Mohanad"/>
              <a:cs typeface="+mj-cs"/>
            </a:rPr>
            <a:pPr algn="ctr" rtl="1"/>
            <a:t>#DIV/0!</a:t>
          </a:fld>
          <a:endParaRPr lang="ar-SA" sz="2800">
            <a:solidFill>
              <a:srgbClr val="FFC000"/>
            </a:solidFill>
            <a:latin typeface="Al-Mohanad" panose="02060603050605020204" pitchFamily="18" charset="-78"/>
            <a:cs typeface="+mj-cs"/>
          </a:endParaRPr>
        </a:p>
      </xdr:txBody>
    </xdr:sp>
    <xdr:clientData/>
  </xdr:twoCellAnchor>
  <xdr:twoCellAnchor>
    <xdr:from>
      <xdr:col>12</xdr:col>
      <xdr:colOff>606750</xdr:colOff>
      <xdr:row>42</xdr:row>
      <xdr:rowOff>38099</xdr:rowOff>
    </xdr:from>
    <xdr:to>
      <xdr:col>14</xdr:col>
      <xdr:colOff>315150</xdr:colOff>
      <xdr:row>45</xdr:row>
      <xdr:rowOff>35174</xdr:rowOff>
    </xdr:to>
    <xdr:sp macro="" textlink="'نموذج حساب مؤشرات المعيار'!L13">
      <xdr:nvSpPr>
        <xdr:cNvPr id="46" name="TextBox 45">
          <a:extLst>
            <a:ext uri="{FF2B5EF4-FFF2-40B4-BE49-F238E27FC236}">
              <a16:creationId xmlns:a16="http://schemas.microsoft.com/office/drawing/2014/main" id="{5D23F9A6-689D-43F9-A629-FAEF1817ABC7}"/>
            </a:ext>
          </a:extLst>
        </xdr:cNvPr>
        <xdr:cNvSpPr txBox="1"/>
      </xdr:nvSpPr>
      <xdr:spPr>
        <a:xfrm>
          <a:off x="11225611725" y="7724774"/>
          <a:ext cx="10800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marL="0" indent="0" algn="ctr" rtl="1"/>
          <a:fld id="{1CFBC297-62FC-437B-8F0A-71BD7ACFFE58}" type="TxLink">
            <a:rPr lang="en-US" sz="1200" b="0" i="0" u="none" strike="noStrike">
              <a:solidFill>
                <a:srgbClr val="FFC000"/>
              </a:solidFill>
              <a:latin typeface="Al-Mohanad"/>
              <a:ea typeface="+mn-ea"/>
              <a:cs typeface="+mj-cs"/>
            </a:rPr>
            <a:pPr marL="0" indent="0" algn="ctr" rtl="1"/>
            <a:t>#DIV/0!</a:t>
          </a:fld>
          <a:endParaRPr lang="ar-SA" sz="2800" b="0" i="0" u="none" strike="noStrike">
            <a:solidFill>
              <a:srgbClr val="FFC000"/>
            </a:solidFill>
            <a:latin typeface="Al-Mohanad"/>
            <a:ea typeface="+mn-ea"/>
            <a:cs typeface="+mj-cs"/>
          </a:endParaRPr>
        </a:p>
      </xdr:txBody>
    </xdr:sp>
    <xdr:clientData/>
  </xdr:twoCellAnchor>
  <xdr:twoCellAnchor editAs="oneCell">
    <xdr:from>
      <xdr:col>12</xdr:col>
      <xdr:colOff>140258</xdr:colOff>
      <xdr:row>32</xdr:row>
      <xdr:rowOff>133350</xdr:rowOff>
    </xdr:from>
    <xdr:to>
      <xdr:col>13</xdr:col>
      <xdr:colOff>533400</xdr:colOff>
      <xdr:row>38</xdr:row>
      <xdr:rowOff>127500</xdr:rowOff>
    </xdr:to>
    <xdr:pic>
      <xdr:nvPicPr>
        <xdr:cNvPr id="50" name="Picture 49">
          <a:extLst>
            <a:ext uri="{FF2B5EF4-FFF2-40B4-BE49-F238E27FC236}">
              <a16:creationId xmlns:a16="http://schemas.microsoft.com/office/drawing/2014/main" id="{C22B4A08-6B9C-4E92-99AA-AB819E7A4E4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226079275" y="6010275"/>
          <a:ext cx="1078942" cy="1080000"/>
        </a:xfrm>
        <a:prstGeom prst="rect">
          <a:avLst/>
        </a:prstGeom>
      </xdr:spPr>
    </xdr:pic>
    <xdr:clientData/>
  </xdr:twoCellAnchor>
  <xdr:twoCellAnchor>
    <xdr:from>
      <xdr:col>14</xdr:col>
      <xdr:colOff>505875</xdr:colOff>
      <xdr:row>30</xdr:row>
      <xdr:rowOff>142875</xdr:rowOff>
    </xdr:from>
    <xdr:to>
      <xdr:col>18</xdr:col>
      <xdr:colOff>30675</xdr:colOff>
      <xdr:row>45</xdr:row>
      <xdr:rowOff>128250</xdr:rowOff>
    </xdr:to>
    <xdr:sp macro="" textlink="">
      <xdr:nvSpPr>
        <xdr:cNvPr id="51" name="TextBox 50">
          <a:extLst>
            <a:ext uri="{FF2B5EF4-FFF2-40B4-BE49-F238E27FC236}">
              <a16:creationId xmlns:a16="http://schemas.microsoft.com/office/drawing/2014/main" id="{6C88B2DF-2C74-4937-B2DA-6D8BCF13A701}"/>
            </a:ext>
          </a:extLst>
        </xdr:cNvPr>
        <xdr:cNvSpPr txBox="1"/>
      </xdr:nvSpPr>
      <xdr:spPr>
        <a:xfrm>
          <a:off x="11223153000" y="5657850"/>
          <a:ext cx="2268000" cy="2700000"/>
        </a:xfrm>
        <a:prstGeom prst="rect">
          <a:avLst/>
        </a:prstGeom>
        <a:noFill/>
        <a:ln w="9525" cmpd="sng">
          <a:solidFill>
            <a:srgbClr val="80320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ar-SA" sz="1600">
              <a:solidFill>
                <a:srgbClr val="803206"/>
              </a:solidFill>
              <a:latin typeface="Al-Mohanad" panose="02060603050605020204" pitchFamily="18" charset="-78"/>
              <a:cs typeface="Al-Mohanad" panose="02060603050605020204" pitchFamily="18" charset="-78"/>
            </a:rPr>
            <a:t>نتائج قدرة المنظمة على تغطية التزاماتها المستقبلية</a:t>
          </a:r>
        </a:p>
      </xdr:txBody>
    </xdr:sp>
    <xdr:clientData/>
  </xdr:twoCellAnchor>
  <xdr:twoCellAnchor>
    <xdr:from>
      <xdr:col>14</xdr:col>
      <xdr:colOff>569926</xdr:colOff>
      <xdr:row>38</xdr:row>
      <xdr:rowOff>180973</xdr:rowOff>
    </xdr:from>
    <xdr:to>
      <xdr:col>16</xdr:col>
      <xdr:colOff>278326</xdr:colOff>
      <xdr:row>42</xdr:row>
      <xdr:rowOff>177073</xdr:rowOff>
    </xdr:to>
    <xdr:sp macro="" textlink="">
      <xdr:nvSpPr>
        <xdr:cNvPr id="52" name="TextBox 51">
          <a:extLst>
            <a:ext uri="{FF2B5EF4-FFF2-40B4-BE49-F238E27FC236}">
              <a16:creationId xmlns:a16="http://schemas.microsoft.com/office/drawing/2014/main" id="{51965618-D34D-43C3-A5C4-DAB6FB6C9969}"/>
            </a:ext>
          </a:extLst>
        </xdr:cNvPr>
        <xdr:cNvSpPr txBox="1"/>
      </xdr:nvSpPr>
      <xdr:spPr>
        <a:xfrm>
          <a:off x="11224276949" y="7143748"/>
          <a:ext cx="1080000" cy="72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ar-SA" sz="1100">
              <a:solidFill>
                <a:srgbClr val="803206"/>
              </a:solidFill>
              <a:latin typeface="Al-Mohanad" panose="02060603050605020204" pitchFamily="18" charset="-78"/>
              <a:cs typeface="Al-Mohanad" panose="02060603050605020204" pitchFamily="18" charset="-78"/>
            </a:rPr>
            <a:t>قدرة الجمعية على تغطية التزاماتها تجاه الغير</a:t>
          </a:r>
        </a:p>
      </xdr:txBody>
    </xdr:sp>
    <xdr:clientData/>
  </xdr:twoCellAnchor>
  <xdr:twoCellAnchor>
    <xdr:from>
      <xdr:col>16</xdr:col>
      <xdr:colOff>217501</xdr:colOff>
      <xdr:row>38</xdr:row>
      <xdr:rowOff>180973</xdr:rowOff>
    </xdr:from>
    <xdr:to>
      <xdr:col>17</xdr:col>
      <xdr:colOff>611701</xdr:colOff>
      <xdr:row>42</xdr:row>
      <xdr:rowOff>177073</xdr:rowOff>
    </xdr:to>
    <xdr:sp macro="" textlink="">
      <xdr:nvSpPr>
        <xdr:cNvPr id="53" name="TextBox 52">
          <a:extLst>
            <a:ext uri="{FF2B5EF4-FFF2-40B4-BE49-F238E27FC236}">
              <a16:creationId xmlns:a16="http://schemas.microsoft.com/office/drawing/2014/main" id="{A10121DC-694A-4769-96A1-082FA2E9DFE9}"/>
            </a:ext>
          </a:extLst>
        </xdr:cNvPr>
        <xdr:cNvSpPr txBox="1"/>
      </xdr:nvSpPr>
      <xdr:spPr>
        <a:xfrm>
          <a:off x="11223257774" y="7143748"/>
          <a:ext cx="1080000" cy="72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ar-SA" sz="1100">
              <a:solidFill>
                <a:srgbClr val="803206"/>
              </a:solidFill>
              <a:latin typeface="Al-Mohanad" panose="02060603050605020204" pitchFamily="18" charset="-78"/>
              <a:cs typeface="Al-Mohanad" panose="02060603050605020204" pitchFamily="18" charset="-78"/>
            </a:rPr>
            <a:t>قدرة الجمعية على تغطية</a:t>
          </a:r>
          <a:r>
            <a:rPr lang="ar-SA" sz="1100" baseline="0">
              <a:solidFill>
                <a:srgbClr val="803206"/>
              </a:solidFill>
              <a:latin typeface="Al-Mohanad" panose="02060603050605020204" pitchFamily="18" charset="-78"/>
              <a:cs typeface="Al-Mohanad" panose="02060603050605020204" pitchFamily="18" charset="-78"/>
            </a:rPr>
            <a:t> مصاريفها للفترات القادمة</a:t>
          </a:r>
          <a:endParaRPr lang="ar-SA" sz="1100">
            <a:solidFill>
              <a:srgbClr val="803206"/>
            </a:solidFill>
            <a:latin typeface="Al-Mohanad" panose="02060603050605020204" pitchFamily="18" charset="-78"/>
            <a:cs typeface="Al-Mohanad" panose="02060603050605020204" pitchFamily="18" charset="-78"/>
          </a:endParaRPr>
        </a:p>
      </xdr:txBody>
    </xdr:sp>
    <xdr:clientData/>
  </xdr:twoCellAnchor>
  <xdr:twoCellAnchor>
    <xdr:from>
      <xdr:col>14</xdr:col>
      <xdr:colOff>546000</xdr:colOff>
      <xdr:row>42</xdr:row>
      <xdr:rowOff>38099</xdr:rowOff>
    </xdr:from>
    <xdr:to>
      <xdr:col>16</xdr:col>
      <xdr:colOff>254400</xdr:colOff>
      <xdr:row>45</xdr:row>
      <xdr:rowOff>35174</xdr:rowOff>
    </xdr:to>
    <xdr:sp macro="" textlink="'نموذج حساب مؤشرات المعيار'!L14">
      <xdr:nvSpPr>
        <xdr:cNvPr id="54" name="TextBox 53">
          <a:extLst>
            <a:ext uri="{FF2B5EF4-FFF2-40B4-BE49-F238E27FC236}">
              <a16:creationId xmlns:a16="http://schemas.microsoft.com/office/drawing/2014/main" id="{A5B2662E-B605-444F-A27C-BB0DE0F71B0C}"/>
            </a:ext>
          </a:extLst>
        </xdr:cNvPr>
        <xdr:cNvSpPr txBox="1"/>
      </xdr:nvSpPr>
      <xdr:spPr>
        <a:xfrm>
          <a:off x="11224300875" y="7724774"/>
          <a:ext cx="10800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algn="ctr" rtl="1"/>
          <a:fld id="{62F16F5E-179D-4E8C-BE2F-E70A225EF154}" type="TxLink">
            <a:rPr lang="en-US" sz="1200" b="0" i="0" u="none" strike="noStrike">
              <a:solidFill>
                <a:srgbClr val="803206"/>
              </a:solidFill>
              <a:latin typeface="Al-Mohanad"/>
              <a:cs typeface="+mj-cs"/>
            </a:rPr>
            <a:pPr algn="ctr" rtl="1"/>
            <a:t>#DIV/0!</a:t>
          </a:fld>
          <a:endParaRPr lang="ar-SA" sz="4000">
            <a:solidFill>
              <a:srgbClr val="803206"/>
            </a:solidFill>
            <a:latin typeface="Al-Mohanad" panose="02060603050605020204" pitchFamily="18" charset="-78"/>
            <a:cs typeface="+mj-cs"/>
          </a:endParaRPr>
        </a:p>
      </xdr:txBody>
    </xdr:sp>
    <xdr:clientData/>
  </xdr:twoCellAnchor>
  <xdr:twoCellAnchor>
    <xdr:from>
      <xdr:col>16</xdr:col>
      <xdr:colOff>198225</xdr:colOff>
      <xdr:row>42</xdr:row>
      <xdr:rowOff>38099</xdr:rowOff>
    </xdr:from>
    <xdr:to>
      <xdr:col>17</xdr:col>
      <xdr:colOff>592425</xdr:colOff>
      <xdr:row>45</xdr:row>
      <xdr:rowOff>35174</xdr:rowOff>
    </xdr:to>
    <xdr:sp macro="" textlink="'نموذج حساب مؤشرات المعيار'!L15">
      <xdr:nvSpPr>
        <xdr:cNvPr id="55" name="TextBox 54">
          <a:extLst>
            <a:ext uri="{FF2B5EF4-FFF2-40B4-BE49-F238E27FC236}">
              <a16:creationId xmlns:a16="http://schemas.microsoft.com/office/drawing/2014/main" id="{313C96BF-A181-4C6E-9021-D2FF31EC5DE9}"/>
            </a:ext>
          </a:extLst>
        </xdr:cNvPr>
        <xdr:cNvSpPr txBox="1"/>
      </xdr:nvSpPr>
      <xdr:spPr>
        <a:xfrm>
          <a:off x="11223277050" y="7724774"/>
          <a:ext cx="10800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marL="0" indent="0" algn="ctr" rtl="1"/>
          <a:fld id="{9227297B-C894-4FB8-912E-F0B273C63524}" type="TxLink">
            <a:rPr lang="en-US" sz="1200" b="0" i="0" u="none" strike="noStrike">
              <a:solidFill>
                <a:srgbClr val="803206"/>
              </a:solidFill>
              <a:latin typeface="Al-Mohanad"/>
              <a:ea typeface="+mn-ea"/>
              <a:cs typeface="+mj-cs"/>
            </a:rPr>
            <a:pPr marL="0" indent="0" algn="ctr" rtl="1"/>
            <a:t>#DIV/0!</a:t>
          </a:fld>
          <a:endParaRPr lang="ar-SA" sz="4000" b="0" i="0" u="none" strike="noStrike">
            <a:solidFill>
              <a:srgbClr val="803206"/>
            </a:solidFill>
            <a:latin typeface="Al-Mohanad"/>
            <a:ea typeface="+mn-ea"/>
            <a:cs typeface="+mj-cs"/>
          </a:endParaRPr>
        </a:p>
      </xdr:txBody>
    </xdr:sp>
    <xdr:clientData/>
  </xdr:twoCellAnchor>
  <xdr:twoCellAnchor>
    <xdr:from>
      <xdr:col>18</xdr:col>
      <xdr:colOff>116400</xdr:colOff>
      <xdr:row>30</xdr:row>
      <xdr:rowOff>142875</xdr:rowOff>
    </xdr:from>
    <xdr:to>
      <xdr:col>21</xdr:col>
      <xdr:colOff>327000</xdr:colOff>
      <xdr:row>45</xdr:row>
      <xdr:rowOff>128250</xdr:rowOff>
    </xdr:to>
    <xdr:sp macro="" textlink="">
      <xdr:nvSpPr>
        <xdr:cNvPr id="56" name="TextBox 55">
          <a:extLst>
            <a:ext uri="{FF2B5EF4-FFF2-40B4-BE49-F238E27FC236}">
              <a16:creationId xmlns:a16="http://schemas.microsoft.com/office/drawing/2014/main" id="{529AC3DA-5113-459D-963F-FFEEA9FD1F49}"/>
            </a:ext>
          </a:extLst>
        </xdr:cNvPr>
        <xdr:cNvSpPr txBox="1"/>
      </xdr:nvSpPr>
      <xdr:spPr>
        <a:xfrm>
          <a:off x="11220799275" y="5657850"/>
          <a:ext cx="2268000" cy="2700000"/>
        </a:xfrm>
        <a:prstGeom prst="rect">
          <a:avLst/>
        </a:prstGeom>
        <a:noFill/>
        <a:ln w="9525" cmpd="sng">
          <a:solidFill>
            <a:srgbClr val="80320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ar-SA" sz="1600">
              <a:solidFill>
                <a:schemeClr val="bg2">
                  <a:lumMod val="25000"/>
                </a:schemeClr>
              </a:solidFill>
              <a:latin typeface="Al-Mohanad" panose="02060603050605020204" pitchFamily="18" charset="-78"/>
              <a:cs typeface="Al-Mohanad" panose="02060603050605020204" pitchFamily="18" charset="-78"/>
            </a:rPr>
            <a:t>النتيجة النهائية للجمعية</a:t>
          </a:r>
        </a:p>
      </xdr:txBody>
    </xdr:sp>
    <xdr:clientData/>
  </xdr:twoCellAnchor>
  <xdr:twoCellAnchor>
    <xdr:from>
      <xdr:col>20</xdr:col>
      <xdr:colOff>385201</xdr:colOff>
      <xdr:row>43</xdr:row>
      <xdr:rowOff>133350</xdr:rowOff>
    </xdr:from>
    <xdr:to>
      <xdr:col>21</xdr:col>
      <xdr:colOff>238125</xdr:colOff>
      <xdr:row>45</xdr:row>
      <xdr:rowOff>133350</xdr:rowOff>
    </xdr:to>
    <xdr:sp macro="" textlink="'نموذج حساب مؤشرات المعيار'!G16">
      <xdr:nvSpPr>
        <xdr:cNvPr id="57" name="TextBox 56">
          <a:extLst>
            <a:ext uri="{FF2B5EF4-FFF2-40B4-BE49-F238E27FC236}">
              <a16:creationId xmlns:a16="http://schemas.microsoft.com/office/drawing/2014/main" id="{67FE962D-52D4-4A0A-8F05-1331895E2807}"/>
            </a:ext>
          </a:extLst>
        </xdr:cNvPr>
        <xdr:cNvSpPr txBox="1"/>
      </xdr:nvSpPr>
      <xdr:spPr>
        <a:xfrm>
          <a:off x="11220992925" y="8001000"/>
          <a:ext cx="538724"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marL="0" indent="0" algn="ctr" rtl="1"/>
          <a:fld id="{27099219-8F7C-4C6B-8466-A165608D4414}" type="TxLink">
            <a:rPr lang="en-US" sz="1200" b="0" i="0" u="none" strike="noStrike">
              <a:solidFill>
                <a:schemeClr val="bg2">
                  <a:lumMod val="25000"/>
                </a:schemeClr>
              </a:solidFill>
              <a:latin typeface="Al-Mohanad"/>
              <a:ea typeface="+mn-ea"/>
              <a:cs typeface="Al-Mohanad"/>
            </a:rPr>
            <a:pPr marL="0" indent="0" algn="ctr" rtl="1"/>
            <a:t>#DIV/0!</a:t>
          </a:fld>
          <a:endParaRPr lang="en-US" sz="2000" b="0" i="0" u="none" strike="noStrike">
            <a:solidFill>
              <a:schemeClr val="bg2">
                <a:lumMod val="25000"/>
              </a:schemeClr>
            </a:solidFill>
            <a:latin typeface="Al-Mohanad"/>
            <a:ea typeface="+mn-ea"/>
            <a:cs typeface="+mj-cs"/>
          </a:endParaRPr>
        </a:p>
      </xdr:txBody>
    </xdr:sp>
    <xdr:clientData/>
  </xdr:twoCellAnchor>
  <xdr:twoCellAnchor editAs="oneCell">
    <xdr:from>
      <xdr:col>15</xdr:col>
      <xdr:colOff>429225</xdr:colOff>
      <xdr:row>34</xdr:row>
      <xdr:rowOff>0</xdr:rowOff>
    </xdr:from>
    <xdr:to>
      <xdr:col>17</xdr:col>
      <xdr:colOff>47625</xdr:colOff>
      <xdr:row>39</xdr:row>
      <xdr:rowOff>85125</xdr:rowOff>
    </xdr:to>
    <xdr:pic>
      <xdr:nvPicPr>
        <xdr:cNvPr id="59" name="Picture 58">
          <a:extLst>
            <a:ext uri="{FF2B5EF4-FFF2-40B4-BE49-F238E27FC236}">
              <a16:creationId xmlns:a16="http://schemas.microsoft.com/office/drawing/2014/main" id="{9A68DBA0-EBDD-4047-BA60-5195D2DA8C5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223821850" y="6238875"/>
          <a:ext cx="990000" cy="990000"/>
        </a:xfrm>
        <a:prstGeom prst="rect">
          <a:avLst/>
        </a:prstGeom>
      </xdr:spPr>
    </xdr:pic>
    <xdr:clientData/>
  </xdr:twoCellAnchor>
  <xdr:twoCellAnchor editAs="oneCell">
    <xdr:from>
      <xdr:col>18</xdr:col>
      <xdr:colOff>135525</xdr:colOff>
      <xdr:row>32</xdr:row>
      <xdr:rowOff>47625</xdr:rowOff>
    </xdr:from>
    <xdr:to>
      <xdr:col>21</xdr:col>
      <xdr:colOff>238125</xdr:colOff>
      <xdr:row>44</xdr:row>
      <xdr:rowOff>35925</xdr:rowOff>
    </xdr:to>
    <xdr:pic>
      <xdr:nvPicPr>
        <xdr:cNvPr id="61" name="Picture 60">
          <a:extLst>
            <a:ext uri="{FF2B5EF4-FFF2-40B4-BE49-F238E27FC236}">
              <a16:creationId xmlns:a16="http://schemas.microsoft.com/office/drawing/2014/main" id="{59F47D68-490F-4A8E-8ABC-CDF7FBC2393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220992925" y="5924550"/>
          <a:ext cx="2160000" cy="2160000"/>
        </a:xfrm>
        <a:prstGeom prst="rect">
          <a:avLst/>
        </a:prstGeom>
      </xdr:spPr>
    </xdr:pic>
    <xdr:clientData/>
  </xdr:twoCellAnchor>
  <xdr:twoCellAnchor>
    <xdr:from>
      <xdr:col>18</xdr:col>
      <xdr:colOff>563776</xdr:colOff>
      <xdr:row>43</xdr:row>
      <xdr:rowOff>114300</xdr:rowOff>
    </xdr:from>
    <xdr:to>
      <xdr:col>19</xdr:col>
      <xdr:colOff>476251</xdr:colOff>
      <xdr:row>45</xdr:row>
      <xdr:rowOff>112350</xdr:rowOff>
    </xdr:to>
    <xdr:sp macro="" textlink="'نموذج حساب مؤشرات المعيار'!G17">
      <xdr:nvSpPr>
        <xdr:cNvPr id="62" name="TextBox 61">
          <a:extLst>
            <a:ext uri="{FF2B5EF4-FFF2-40B4-BE49-F238E27FC236}">
              <a16:creationId xmlns:a16="http://schemas.microsoft.com/office/drawing/2014/main" id="{D76E8C92-79B5-4C98-8BBA-519CA076BE02}"/>
            </a:ext>
          </a:extLst>
        </xdr:cNvPr>
        <xdr:cNvSpPr txBox="1"/>
      </xdr:nvSpPr>
      <xdr:spPr>
        <a:xfrm>
          <a:off x="11222126399" y="7981950"/>
          <a:ext cx="598275"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marL="0" indent="0" algn="ctr" rtl="1"/>
          <a:fld id="{793BD315-E72E-4882-B479-5FDE9A00C054}" type="TxLink">
            <a:rPr lang="ar-SA" sz="1200" b="0" i="0" u="none" strike="noStrike">
              <a:solidFill>
                <a:schemeClr val="bg2">
                  <a:lumMod val="25000"/>
                </a:schemeClr>
              </a:solidFill>
              <a:latin typeface="Al-Mohanad"/>
              <a:ea typeface="+mn-ea"/>
              <a:cs typeface="Al-Mohanad"/>
            </a:rPr>
            <a:pPr marL="0" indent="0" algn="ctr" rtl="1"/>
            <a:t>#DIV/0!</a:t>
          </a:fld>
          <a:endParaRPr lang="ar-SA" sz="1200" b="0" i="0" u="none" strike="noStrike">
            <a:solidFill>
              <a:schemeClr val="bg2">
                <a:lumMod val="25000"/>
              </a:schemeClr>
            </a:solidFill>
            <a:latin typeface="Al-Mohanad"/>
            <a:ea typeface="+mn-ea"/>
            <a:cs typeface="+mj-cs"/>
          </a:endParaRPr>
        </a:p>
      </xdr:txBody>
    </xdr:sp>
    <xdr:clientData/>
  </xdr:twoCellAnchor>
  <xdr:twoCellAnchor>
    <xdr:from>
      <xdr:col>18</xdr:col>
      <xdr:colOff>103424</xdr:colOff>
      <xdr:row>43</xdr:row>
      <xdr:rowOff>142873</xdr:rowOff>
    </xdr:from>
    <xdr:to>
      <xdr:col>19</xdr:col>
      <xdr:colOff>47624</xdr:colOff>
      <xdr:row>45</xdr:row>
      <xdr:rowOff>76200</xdr:rowOff>
    </xdr:to>
    <xdr:sp macro="" textlink="">
      <xdr:nvSpPr>
        <xdr:cNvPr id="64" name="TextBox 63">
          <a:extLst>
            <a:ext uri="{FF2B5EF4-FFF2-40B4-BE49-F238E27FC236}">
              <a16:creationId xmlns:a16="http://schemas.microsoft.com/office/drawing/2014/main" id="{6C9BEC13-0930-4F61-B52F-48E45F8D84A9}"/>
            </a:ext>
          </a:extLst>
        </xdr:cNvPr>
        <xdr:cNvSpPr txBox="1"/>
      </xdr:nvSpPr>
      <xdr:spPr>
        <a:xfrm>
          <a:off x="11222555026" y="8010523"/>
          <a:ext cx="630000" cy="295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algn="ctr" rtl="1"/>
          <a:r>
            <a:rPr lang="ar-SA" sz="1100" b="0" u="none">
              <a:solidFill>
                <a:schemeClr val="bg2">
                  <a:lumMod val="25000"/>
                </a:schemeClr>
              </a:solidFill>
              <a:latin typeface="Al-Mohanad" panose="02060603050605020204" pitchFamily="18" charset="-78"/>
              <a:cs typeface="Al-Mohanad" panose="02060603050605020204" pitchFamily="18" charset="-78"/>
            </a:rPr>
            <a:t>التقدير:</a:t>
          </a:r>
        </a:p>
      </xdr:txBody>
    </xdr:sp>
    <xdr:clientData/>
  </xdr:twoCellAnchor>
  <xdr:twoCellAnchor>
    <xdr:from>
      <xdr:col>19</xdr:col>
      <xdr:colOff>521474</xdr:colOff>
      <xdr:row>43</xdr:row>
      <xdr:rowOff>123823</xdr:rowOff>
    </xdr:from>
    <xdr:to>
      <xdr:col>20</xdr:col>
      <xdr:colOff>447674</xdr:colOff>
      <xdr:row>45</xdr:row>
      <xdr:rowOff>66675</xdr:rowOff>
    </xdr:to>
    <xdr:sp macro="" textlink="">
      <xdr:nvSpPr>
        <xdr:cNvPr id="65" name="TextBox 64">
          <a:extLst>
            <a:ext uri="{FF2B5EF4-FFF2-40B4-BE49-F238E27FC236}">
              <a16:creationId xmlns:a16="http://schemas.microsoft.com/office/drawing/2014/main" id="{5A3297C1-0069-4AF7-BD2F-AE09CAE58481}"/>
            </a:ext>
          </a:extLst>
        </xdr:cNvPr>
        <xdr:cNvSpPr txBox="1"/>
      </xdr:nvSpPr>
      <xdr:spPr>
        <a:xfrm>
          <a:off x="11221469176" y="7991473"/>
          <a:ext cx="612000" cy="304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algn="ctr" rtl="1"/>
          <a:r>
            <a:rPr lang="ar-SA" sz="1100" b="0" u="none">
              <a:solidFill>
                <a:schemeClr val="bg2">
                  <a:lumMod val="25000"/>
                </a:schemeClr>
              </a:solidFill>
              <a:latin typeface="Al-Mohanad" panose="02060603050605020204" pitchFamily="18" charset="-78"/>
              <a:cs typeface="Al-Mohanad" panose="02060603050605020204" pitchFamily="18" charset="-78"/>
            </a:rPr>
            <a:t>الدرجة:</a:t>
          </a:r>
        </a:p>
      </xdr:txBody>
    </xdr:sp>
    <xdr:clientData/>
  </xdr:twoCellAnchor>
  <xdr:twoCellAnchor>
    <xdr:from>
      <xdr:col>21</xdr:col>
      <xdr:colOff>484388</xdr:colOff>
      <xdr:row>30</xdr:row>
      <xdr:rowOff>66675</xdr:rowOff>
    </xdr:from>
    <xdr:to>
      <xdr:col>27</xdr:col>
      <xdr:colOff>509588</xdr:colOff>
      <xdr:row>46</xdr:row>
      <xdr:rowOff>51075</xdr:rowOff>
    </xdr:to>
    <xdr:graphicFrame macro="">
      <xdr:nvGraphicFramePr>
        <xdr:cNvPr id="66" name="Chart 65">
          <a:extLst>
            <a:ext uri="{FF2B5EF4-FFF2-40B4-BE49-F238E27FC236}">
              <a16:creationId xmlns:a16="http://schemas.microsoft.com/office/drawing/2014/main" id="{FA659AC3-79A1-4D39-AA90-05B872871F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331988</xdr:colOff>
      <xdr:row>46</xdr:row>
      <xdr:rowOff>85725</xdr:rowOff>
    </xdr:from>
    <xdr:to>
      <xdr:col>15</xdr:col>
      <xdr:colOff>357188</xdr:colOff>
      <xdr:row>62</xdr:row>
      <xdr:rowOff>70125</xdr:rowOff>
    </xdr:to>
    <xdr:graphicFrame macro="">
      <xdr:nvGraphicFramePr>
        <xdr:cNvPr id="67" name="Chart 66">
          <a:extLst>
            <a:ext uri="{FF2B5EF4-FFF2-40B4-BE49-F238E27FC236}">
              <a16:creationId xmlns:a16="http://schemas.microsoft.com/office/drawing/2014/main" id="{AC270E87-3B59-49D6-B482-9D120B9381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27</xdr:col>
      <xdr:colOff>560588</xdr:colOff>
      <xdr:row>46</xdr:row>
      <xdr:rowOff>85725</xdr:rowOff>
    </xdr:from>
    <xdr:to>
      <xdr:col>33</xdr:col>
      <xdr:colOff>614363</xdr:colOff>
      <xdr:row>62</xdr:row>
      <xdr:rowOff>70125</xdr:rowOff>
    </xdr:to>
    <xdr:graphicFrame macro="">
      <xdr:nvGraphicFramePr>
        <xdr:cNvPr id="2" name="Chart 1">
          <a:extLst>
            <a:ext uri="{FF2B5EF4-FFF2-40B4-BE49-F238E27FC236}">
              <a16:creationId xmlns:a16="http://schemas.microsoft.com/office/drawing/2014/main" id="{76FC8E8E-CF72-495C-A18C-766164F793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408188</xdr:colOff>
      <xdr:row>46</xdr:row>
      <xdr:rowOff>85725</xdr:rowOff>
    </xdr:from>
    <xdr:to>
      <xdr:col>21</xdr:col>
      <xdr:colOff>433388</xdr:colOff>
      <xdr:row>62</xdr:row>
      <xdr:rowOff>70125</xdr:rowOff>
    </xdr:to>
    <xdr:graphicFrame macro="">
      <xdr:nvGraphicFramePr>
        <xdr:cNvPr id="5" name="Chart 4">
          <a:extLst>
            <a:ext uri="{FF2B5EF4-FFF2-40B4-BE49-F238E27FC236}">
              <a16:creationId xmlns:a16="http://schemas.microsoft.com/office/drawing/2014/main" id="{A3D04307-B78B-439A-96AA-2962D12345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21</xdr:col>
      <xdr:colOff>484388</xdr:colOff>
      <xdr:row>46</xdr:row>
      <xdr:rowOff>85725</xdr:rowOff>
    </xdr:from>
    <xdr:to>
      <xdr:col>27</xdr:col>
      <xdr:colOff>509588</xdr:colOff>
      <xdr:row>62</xdr:row>
      <xdr:rowOff>70125</xdr:rowOff>
    </xdr:to>
    <xdr:graphicFrame macro="">
      <xdr:nvGraphicFramePr>
        <xdr:cNvPr id="8" name="Chart 7">
          <a:extLst>
            <a:ext uri="{FF2B5EF4-FFF2-40B4-BE49-F238E27FC236}">
              <a16:creationId xmlns:a16="http://schemas.microsoft.com/office/drawing/2014/main" id="{6C952243-6F33-44F9-BB98-665A606FB7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27</xdr:col>
      <xdr:colOff>560588</xdr:colOff>
      <xdr:row>30</xdr:row>
      <xdr:rowOff>66675</xdr:rowOff>
    </xdr:from>
    <xdr:to>
      <xdr:col>33</xdr:col>
      <xdr:colOff>614363</xdr:colOff>
      <xdr:row>46</xdr:row>
      <xdr:rowOff>51075</xdr:rowOff>
    </xdr:to>
    <xdr:graphicFrame macro="">
      <xdr:nvGraphicFramePr>
        <xdr:cNvPr id="12" name="Chart 11">
          <a:extLst>
            <a:ext uri="{FF2B5EF4-FFF2-40B4-BE49-F238E27FC236}">
              <a16:creationId xmlns:a16="http://schemas.microsoft.com/office/drawing/2014/main" id="{F7CEFA61-56C9-41F3-8119-90D5362B40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73275</xdr:colOff>
      <xdr:row>46</xdr:row>
      <xdr:rowOff>76200</xdr:rowOff>
    </xdr:from>
    <xdr:to>
      <xdr:col>9</xdr:col>
      <xdr:colOff>284850</xdr:colOff>
      <xdr:row>62</xdr:row>
      <xdr:rowOff>60600</xdr:rowOff>
    </xdr:to>
    <xdr:graphicFrame macro="">
      <xdr:nvGraphicFramePr>
        <xdr:cNvPr id="13" name="Chart 12">
          <a:extLst>
            <a:ext uri="{FF2B5EF4-FFF2-40B4-BE49-F238E27FC236}">
              <a16:creationId xmlns:a16="http://schemas.microsoft.com/office/drawing/2014/main" id="{962B6AC4-7F4D-452F-A93C-4B8F398EBF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238126</xdr:colOff>
      <xdr:row>0</xdr:row>
      <xdr:rowOff>28576</xdr:rowOff>
    </xdr:from>
    <xdr:to>
      <xdr:col>2</xdr:col>
      <xdr:colOff>1981201</xdr:colOff>
      <xdr:row>11</xdr:row>
      <xdr:rowOff>48903</xdr:rowOff>
    </xdr:to>
    <xdr:pic>
      <xdr:nvPicPr>
        <xdr:cNvPr id="7" name="Picture 6">
          <a:extLst>
            <a:ext uri="{FF2B5EF4-FFF2-40B4-BE49-F238E27FC236}">
              <a16:creationId xmlns:a16="http://schemas.microsoft.com/office/drawing/2014/main" id="{EB28DEF9-2125-40B5-A678-954BB543AE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376174" y="28576"/>
          <a:ext cx="1743075" cy="19158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57150</xdr:colOff>
      <xdr:row>1</xdr:row>
      <xdr:rowOff>85725</xdr:rowOff>
    </xdr:from>
    <xdr:to>
      <xdr:col>3</xdr:col>
      <xdr:colOff>381000</xdr:colOff>
      <xdr:row>12</xdr:row>
      <xdr:rowOff>10802</xdr:rowOff>
    </xdr:to>
    <xdr:pic>
      <xdr:nvPicPr>
        <xdr:cNvPr id="2" name="Picture 1">
          <a:extLst>
            <a:ext uri="{FF2B5EF4-FFF2-40B4-BE49-F238E27FC236}">
              <a16:creationId xmlns:a16="http://schemas.microsoft.com/office/drawing/2014/main" id="{2A0B18BB-FDC5-4F07-BFD3-88F2BA1C23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41043050" y="276225"/>
          <a:ext cx="1743075" cy="19158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A6731-E9D9-4B24-936D-353673F9DB29}">
  <dimension ref="A1:AE65"/>
  <sheetViews>
    <sheetView showGridLines="0" rightToLeft="1" tabSelected="1" zoomScaleNormal="100" workbookViewId="0">
      <selection activeCell="F16" sqref="F16"/>
    </sheetView>
  </sheetViews>
  <sheetFormatPr defaultRowHeight="14.25" x14ac:dyDescent="0.2"/>
  <sheetData>
    <row r="1" spans="1:31" x14ac:dyDescent="0.2">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row>
    <row r="2" spans="1:31" x14ac:dyDescent="0.2">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row>
    <row r="3" spans="1:31" x14ac:dyDescent="0.2">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row>
    <row r="4" spans="1:31" x14ac:dyDescent="0.2">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row>
    <row r="5" spans="1:31" x14ac:dyDescent="0.2">
      <c r="A5" s="50"/>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x14ac:dyDescent="0.2">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row>
    <row r="7" spans="1:31" x14ac:dyDescent="0.2">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row>
    <row r="8" spans="1:31" x14ac:dyDescent="0.2">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row>
    <row r="9" spans="1:31" x14ac:dyDescent="0.2">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row>
    <row r="10" spans="1:31" x14ac:dyDescent="0.2">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row>
    <row r="11" spans="1:31" x14ac:dyDescent="0.2">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row>
    <row r="12" spans="1:31" x14ac:dyDescent="0.2">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row>
    <row r="13" spans="1:31" x14ac:dyDescent="0.2">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row>
    <row r="14" spans="1:31" x14ac:dyDescent="0.2">
      <c r="A14" s="50"/>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row>
    <row r="15" spans="1:31" x14ac:dyDescent="0.2">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row>
    <row r="16" spans="1:31" x14ac:dyDescent="0.2">
      <c r="A16" s="50"/>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row>
    <row r="17" spans="1:31" x14ac:dyDescent="0.2">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row>
    <row r="18" spans="1:31" x14ac:dyDescent="0.2">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row>
    <row r="19" spans="1:31" x14ac:dyDescent="0.2">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row>
    <row r="20" spans="1:31" x14ac:dyDescent="0.2">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x14ac:dyDescent="0.2">
      <c r="A21" s="50"/>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row>
    <row r="22" spans="1:31" x14ac:dyDescent="0.2">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row>
    <row r="23" spans="1:31" x14ac:dyDescent="0.2">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row>
    <row r="24" spans="1:31" x14ac:dyDescent="0.2">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row>
    <row r="25" spans="1:31" x14ac:dyDescent="0.2">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row>
    <row r="26" spans="1:31" x14ac:dyDescent="0.2">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row>
    <row r="27" spans="1:31" x14ac:dyDescent="0.2">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row>
    <row r="28" spans="1:31" x14ac:dyDescent="0.2">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row>
    <row r="29" spans="1:31" x14ac:dyDescent="0.2">
      <c r="A29" s="50"/>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row>
    <row r="30" spans="1:31" x14ac:dyDescent="0.2">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row>
    <row r="31" spans="1:31" x14ac:dyDescent="0.2">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row>
    <row r="32" spans="1:31" x14ac:dyDescent="0.2">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row>
    <row r="33" spans="1:31" x14ac:dyDescent="0.2">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row>
    <row r="34" spans="1:31" x14ac:dyDescent="0.2">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row>
    <row r="35" spans="1:31" x14ac:dyDescent="0.2">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row>
    <row r="36" spans="1:31" x14ac:dyDescent="0.2">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row>
    <row r="37" spans="1:31" x14ac:dyDescent="0.2">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row>
    <row r="38" spans="1:31" x14ac:dyDescent="0.2">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row>
    <row r="39" spans="1:31" x14ac:dyDescent="0.2">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row>
    <row r="40" spans="1:31" x14ac:dyDescent="0.2">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row>
    <row r="41" spans="1:31" x14ac:dyDescent="0.2">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row>
    <row r="42" spans="1:31" x14ac:dyDescent="0.2">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row>
    <row r="43" spans="1:31" x14ac:dyDescent="0.2">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row>
    <row r="44" spans="1:31" x14ac:dyDescent="0.2">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row>
    <row r="45" spans="1:31" x14ac:dyDescent="0.2">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row>
    <row r="46" spans="1:31" x14ac:dyDescent="0.2">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row>
    <row r="47" spans="1:31" x14ac:dyDescent="0.2">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row>
    <row r="48" spans="1:31" x14ac:dyDescent="0.2">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row>
    <row r="49" spans="1:31" x14ac:dyDescent="0.2">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row>
    <row r="50" spans="1:31" x14ac:dyDescent="0.2">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row>
    <row r="51" spans="1:31" x14ac:dyDescent="0.2">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row>
    <row r="52" spans="1:31" x14ac:dyDescent="0.2">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row>
    <row r="53" spans="1:31" x14ac:dyDescent="0.2">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row>
    <row r="54" spans="1:31" x14ac:dyDescent="0.2">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row>
    <row r="55" spans="1:31" x14ac:dyDescent="0.2">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row>
    <row r="56" spans="1:31" x14ac:dyDescent="0.2">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row>
    <row r="57" spans="1:31" x14ac:dyDescent="0.2">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row>
    <row r="58" spans="1:31" x14ac:dyDescent="0.2">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row>
    <row r="59" spans="1:31" x14ac:dyDescent="0.2">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row>
    <row r="60" spans="1:31" x14ac:dyDescent="0.2">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row>
    <row r="61" spans="1:31" x14ac:dyDescent="0.2">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row>
    <row r="62" spans="1:31" x14ac:dyDescent="0.2">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row>
    <row r="63" spans="1:31" x14ac:dyDescent="0.2">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row>
    <row r="64" spans="1:31" x14ac:dyDescent="0.2">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row>
    <row r="65" spans="1:31" x14ac:dyDescent="0.2">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row>
  </sheetData>
  <sheetProtection algorithmName="SHA-512" hashValue="FCJP/m0JOiKahIKisFLmR5C5XVrWVHPVBynE10QteaWqnN6YHIvbs80oGDHCw8hJMxmwJqifcJswAD7TAlDCOg==" saltValue="FYCUAOFGeMXqhEs7JlhueQ==" spinCount="100000" sheet="1" objects="1" scenarios="1" selectLockedCells="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9B4D3-BA69-440A-9A69-DFDF35E69826}">
  <dimension ref="A1:X49"/>
  <sheetViews>
    <sheetView showGridLines="0" rightToLeft="1" workbookViewId="0">
      <selection activeCell="C14" sqref="C14:D14"/>
    </sheetView>
  </sheetViews>
  <sheetFormatPr defaultRowHeight="14.25" x14ac:dyDescent="0.2"/>
  <cols>
    <col min="1" max="1" width="1.625" customWidth="1"/>
    <col min="2" max="2" width="10.25" bestFit="1" customWidth="1"/>
    <col min="3" max="4" width="18.625" customWidth="1"/>
    <col min="5" max="5" width="3.625" customWidth="1"/>
    <col min="6" max="6" width="9.875" customWidth="1"/>
    <col min="7" max="8" width="14.625" customWidth="1"/>
    <col min="9" max="9" width="15.625" customWidth="1"/>
    <col min="10" max="10" width="3.625" customWidth="1"/>
    <col min="11" max="11" width="4.625" customWidth="1"/>
    <col min="12" max="20" width="12.625" customWidth="1"/>
  </cols>
  <sheetData>
    <row r="1" spans="1:24" ht="15" thickBot="1" x14ac:dyDescent="0.25">
      <c r="A1" s="117"/>
      <c r="B1" s="117"/>
      <c r="C1" s="117"/>
      <c r="D1" s="117"/>
      <c r="E1" s="117"/>
      <c r="F1" s="117"/>
      <c r="G1" s="117"/>
      <c r="H1" s="117"/>
      <c r="I1" s="117"/>
      <c r="J1" s="117"/>
      <c r="K1" s="117"/>
      <c r="L1" s="117"/>
      <c r="M1" s="117"/>
      <c r="N1" s="117"/>
      <c r="O1" s="117"/>
      <c r="P1" s="117"/>
      <c r="Q1" s="117"/>
      <c r="R1" s="117"/>
      <c r="S1" s="117"/>
      <c r="T1" s="117"/>
      <c r="U1" s="117"/>
      <c r="V1" s="117"/>
      <c r="W1" s="117"/>
      <c r="X1" s="117"/>
    </row>
    <row r="2" spans="1:24" ht="17.25" x14ac:dyDescent="0.2">
      <c r="A2" s="72"/>
      <c r="B2" s="161"/>
      <c r="C2" s="161"/>
      <c r="D2" s="161"/>
      <c r="E2" s="117"/>
      <c r="F2" s="165" t="s">
        <v>144</v>
      </c>
      <c r="G2" s="166"/>
      <c r="H2" s="166"/>
      <c r="I2" s="167"/>
      <c r="J2" s="117"/>
      <c r="K2" s="143" t="s">
        <v>134</v>
      </c>
      <c r="L2" s="143"/>
      <c r="M2" s="143"/>
      <c r="N2" s="143"/>
      <c r="O2" s="143"/>
      <c r="P2" s="143"/>
      <c r="Q2" s="143"/>
      <c r="R2" s="143"/>
      <c r="S2" s="143"/>
      <c r="T2" s="143"/>
      <c r="U2" s="117"/>
      <c r="V2" s="117"/>
      <c r="W2" s="117"/>
      <c r="X2" s="117"/>
    </row>
    <row r="3" spans="1:24" ht="17.25" x14ac:dyDescent="0.2">
      <c r="A3" s="72"/>
      <c r="B3" s="161"/>
      <c r="C3" s="161"/>
      <c r="D3" s="161"/>
      <c r="E3" s="117"/>
      <c r="F3" s="130" t="s">
        <v>46</v>
      </c>
      <c r="G3" s="158" t="s">
        <v>0</v>
      </c>
      <c r="H3" s="158"/>
      <c r="I3" s="131" t="s">
        <v>10</v>
      </c>
      <c r="J3" s="117"/>
      <c r="K3" s="133">
        <v>1</v>
      </c>
      <c r="L3" s="144" t="s">
        <v>135</v>
      </c>
      <c r="M3" s="144"/>
      <c r="N3" s="144"/>
      <c r="O3" s="144"/>
      <c r="P3" s="144"/>
      <c r="Q3" s="144"/>
      <c r="R3" s="144"/>
      <c r="S3" s="144"/>
      <c r="T3" s="144"/>
      <c r="U3" s="117"/>
      <c r="V3" s="117"/>
      <c r="W3" s="117"/>
      <c r="X3" s="117"/>
    </row>
    <row r="4" spans="1:24" ht="17.25" x14ac:dyDescent="0.2">
      <c r="A4" s="72"/>
      <c r="B4" s="161"/>
      <c r="C4" s="161"/>
      <c r="D4" s="161"/>
      <c r="E4" s="117"/>
      <c r="F4" s="180" t="s">
        <v>47</v>
      </c>
      <c r="G4" s="169" t="s">
        <v>1</v>
      </c>
      <c r="H4" s="169"/>
      <c r="I4" s="68"/>
      <c r="J4" s="117"/>
      <c r="K4" s="133">
        <v>2</v>
      </c>
      <c r="L4" s="145" t="s">
        <v>136</v>
      </c>
      <c r="M4" s="145"/>
      <c r="N4" s="145"/>
      <c r="O4" s="145"/>
      <c r="P4" s="145"/>
      <c r="Q4" s="145"/>
      <c r="R4" s="145"/>
      <c r="S4" s="145"/>
      <c r="T4" s="145"/>
      <c r="U4" s="117"/>
      <c r="V4" s="117"/>
      <c r="W4" s="117"/>
      <c r="X4" s="117"/>
    </row>
    <row r="5" spans="1:24" ht="17.25" customHeight="1" x14ac:dyDescent="0.2">
      <c r="A5" s="72"/>
      <c r="B5" s="161"/>
      <c r="C5" s="161"/>
      <c r="D5" s="161"/>
      <c r="E5" s="117"/>
      <c r="F5" s="181"/>
      <c r="G5" s="160" t="s">
        <v>2</v>
      </c>
      <c r="H5" s="160"/>
      <c r="I5" s="69"/>
      <c r="J5" s="117"/>
      <c r="K5" s="184">
        <v>3</v>
      </c>
      <c r="L5" s="145" t="s">
        <v>137</v>
      </c>
      <c r="M5" s="145"/>
      <c r="N5" s="145"/>
      <c r="O5" s="145"/>
      <c r="P5" s="145"/>
      <c r="Q5" s="145"/>
      <c r="R5" s="145"/>
      <c r="S5" s="145"/>
      <c r="T5" s="145"/>
      <c r="U5" s="117"/>
      <c r="V5" s="117"/>
      <c r="W5" s="117"/>
      <c r="X5" s="117"/>
    </row>
    <row r="6" spans="1:24" ht="17.25" x14ac:dyDescent="0.2">
      <c r="A6" s="72"/>
      <c r="B6" s="161"/>
      <c r="C6" s="161"/>
      <c r="D6" s="161"/>
      <c r="E6" s="117"/>
      <c r="F6" s="181"/>
      <c r="G6" s="183" t="s">
        <v>39</v>
      </c>
      <c r="H6" s="173"/>
      <c r="I6" s="70"/>
      <c r="J6" s="117"/>
      <c r="K6" s="184"/>
      <c r="L6" s="145"/>
      <c r="M6" s="145"/>
      <c r="N6" s="145"/>
      <c r="O6" s="145"/>
      <c r="P6" s="145"/>
      <c r="Q6" s="145"/>
      <c r="R6" s="145"/>
      <c r="S6" s="145"/>
      <c r="T6" s="145"/>
      <c r="U6" s="117"/>
      <c r="V6" s="117"/>
      <c r="W6" s="117"/>
      <c r="X6" s="117"/>
    </row>
    <row r="7" spans="1:24" ht="17.25" customHeight="1" x14ac:dyDescent="0.2">
      <c r="A7" s="72"/>
      <c r="B7" s="161"/>
      <c r="C7" s="161"/>
      <c r="D7" s="161"/>
      <c r="E7" s="117"/>
      <c r="F7" s="181"/>
      <c r="G7" s="160" t="s">
        <v>11</v>
      </c>
      <c r="H7" s="160"/>
      <c r="I7" s="69"/>
      <c r="J7" s="117"/>
      <c r="K7" s="133">
        <v>4</v>
      </c>
      <c r="L7" s="145" t="s">
        <v>138</v>
      </c>
      <c r="M7" s="145"/>
      <c r="N7" s="145"/>
      <c r="O7" s="145"/>
      <c r="P7" s="145"/>
      <c r="Q7" s="145"/>
      <c r="R7" s="145"/>
      <c r="S7" s="145"/>
      <c r="T7" s="145"/>
      <c r="U7" s="117"/>
      <c r="V7" s="117"/>
      <c r="W7" s="117"/>
      <c r="X7" s="117"/>
    </row>
    <row r="8" spans="1:24" ht="17.25" customHeight="1" x14ac:dyDescent="0.2">
      <c r="A8" s="72"/>
      <c r="B8" s="161"/>
      <c r="C8" s="161"/>
      <c r="D8" s="161"/>
      <c r="E8" s="117"/>
      <c r="F8" s="181"/>
      <c r="G8" s="160" t="s">
        <v>12</v>
      </c>
      <c r="H8" s="160"/>
      <c r="I8" s="69"/>
      <c r="J8" s="117"/>
      <c r="K8" s="133">
        <v>5</v>
      </c>
      <c r="L8" s="145" t="s">
        <v>139</v>
      </c>
      <c r="M8" s="145"/>
      <c r="N8" s="145"/>
      <c r="O8" s="145"/>
      <c r="P8" s="145"/>
      <c r="Q8" s="145"/>
      <c r="R8" s="145"/>
      <c r="S8" s="145"/>
      <c r="T8" s="145"/>
      <c r="U8" s="117"/>
      <c r="V8" s="117"/>
      <c r="W8" s="117"/>
      <c r="X8" s="117"/>
    </row>
    <row r="9" spans="1:24" ht="17.25" x14ac:dyDescent="0.2">
      <c r="A9" s="72"/>
      <c r="B9" s="161"/>
      <c r="C9" s="161"/>
      <c r="D9" s="161"/>
      <c r="E9" s="117"/>
      <c r="F9" s="181"/>
      <c r="G9" s="168" t="s">
        <v>3</v>
      </c>
      <c r="H9" s="168"/>
      <c r="I9" s="132">
        <f>I7+I8</f>
        <v>0</v>
      </c>
      <c r="J9" s="117"/>
      <c r="K9" s="140">
        <v>6</v>
      </c>
      <c r="L9" s="185" t="s">
        <v>140</v>
      </c>
      <c r="M9" s="185"/>
      <c r="N9" s="185"/>
      <c r="O9" s="185"/>
      <c r="P9" s="185"/>
      <c r="Q9" s="185"/>
      <c r="R9" s="185"/>
      <c r="S9" s="185"/>
      <c r="T9" s="185"/>
      <c r="U9" s="117"/>
      <c r="V9" s="117"/>
      <c r="W9" s="117"/>
      <c r="X9" s="117"/>
    </row>
    <row r="10" spans="1:24" ht="17.25" customHeight="1" x14ac:dyDescent="0.2">
      <c r="A10" s="72"/>
      <c r="B10" s="161"/>
      <c r="C10" s="161"/>
      <c r="D10" s="161"/>
      <c r="E10" s="117"/>
      <c r="F10" s="181"/>
      <c r="G10" s="169" t="s">
        <v>4</v>
      </c>
      <c r="H10" s="169"/>
      <c r="I10" s="68"/>
      <c r="J10" s="117"/>
      <c r="K10" s="140">
        <v>7</v>
      </c>
      <c r="L10" s="185" t="s">
        <v>141</v>
      </c>
      <c r="M10" s="185"/>
      <c r="N10" s="185"/>
      <c r="O10" s="185"/>
      <c r="P10" s="185"/>
      <c r="Q10" s="185"/>
      <c r="R10" s="185"/>
      <c r="S10" s="185"/>
      <c r="T10" s="185"/>
      <c r="U10" s="117"/>
      <c r="V10" s="117"/>
      <c r="W10" s="117"/>
      <c r="X10" s="117"/>
    </row>
    <row r="11" spans="1:24" ht="17.25" customHeight="1" x14ac:dyDescent="0.2">
      <c r="A11" s="72"/>
      <c r="B11" s="161"/>
      <c r="C11" s="161"/>
      <c r="D11" s="161"/>
      <c r="E11" s="117"/>
      <c r="F11" s="181"/>
      <c r="G11" s="173" t="s">
        <v>5</v>
      </c>
      <c r="H11" s="173"/>
      <c r="I11" s="70"/>
      <c r="J11" s="117"/>
      <c r="K11" s="187">
        <v>8</v>
      </c>
      <c r="L11" s="186" t="s">
        <v>143</v>
      </c>
      <c r="M11" s="186"/>
      <c r="N11" s="186"/>
      <c r="O11" s="186"/>
      <c r="P11" s="186"/>
      <c r="Q11" s="186"/>
      <c r="R11" s="186"/>
      <c r="S11" s="186"/>
      <c r="T11" s="186"/>
      <c r="U11" s="142"/>
      <c r="V11" s="142"/>
      <c r="W11" s="142"/>
      <c r="X11" s="142"/>
    </row>
    <row r="12" spans="1:24" ht="17.25" x14ac:dyDescent="0.2">
      <c r="A12" s="72"/>
      <c r="B12" s="161"/>
      <c r="C12" s="161"/>
      <c r="D12" s="161"/>
      <c r="E12" s="117"/>
      <c r="F12" s="182"/>
      <c r="G12" s="168" t="s">
        <v>13</v>
      </c>
      <c r="H12" s="168"/>
      <c r="I12" s="132">
        <f>I11+I10+I9+I5+I4+I6</f>
        <v>0</v>
      </c>
      <c r="J12" s="117"/>
      <c r="K12" s="187"/>
      <c r="L12" s="186"/>
      <c r="M12" s="186"/>
      <c r="N12" s="186"/>
      <c r="O12" s="186"/>
      <c r="P12" s="186"/>
      <c r="Q12" s="186"/>
      <c r="R12" s="186"/>
      <c r="S12" s="186"/>
      <c r="T12" s="186"/>
      <c r="U12" s="117"/>
      <c r="V12" s="117"/>
      <c r="W12" s="117"/>
      <c r="X12" s="117"/>
    </row>
    <row r="13" spans="1:24" ht="18" thickBot="1" x14ac:dyDescent="0.25">
      <c r="A13" s="72"/>
      <c r="B13" s="162"/>
      <c r="C13" s="162"/>
      <c r="D13" s="162"/>
      <c r="E13" s="117"/>
      <c r="F13" s="176" t="s">
        <v>61</v>
      </c>
      <c r="G13" s="159" t="s">
        <v>31</v>
      </c>
      <c r="H13" s="160"/>
      <c r="I13" s="69"/>
      <c r="J13" s="117"/>
      <c r="K13" s="117"/>
      <c r="L13" s="117"/>
      <c r="M13" s="117"/>
      <c r="N13" s="117"/>
      <c r="O13" s="117"/>
      <c r="P13" s="117"/>
      <c r="Q13" s="117"/>
      <c r="R13" s="117"/>
      <c r="S13" s="117"/>
      <c r="T13" s="117"/>
      <c r="U13" s="117"/>
      <c r="V13" s="117"/>
      <c r="W13" s="117"/>
      <c r="X13" s="117"/>
    </row>
    <row r="14" spans="1:24" ht="18.75" x14ac:dyDescent="0.2">
      <c r="A14" s="72"/>
      <c r="B14" s="47" t="s">
        <v>93</v>
      </c>
      <c r="C14" s="163"/>
      <c r="D14" s="164"/>
      <c r="E14" s="117"/>
      <c r="F14" s="174"/>
      <c r="G14" s="159" t="s">
        <v>32</v>
      </c>
      <c r="H14" s="160"/>
      <c r="I14" s="69"/>
      <c r="J14" s="117"/>
      <c r="U14" s="117"/>
      <c r="V14" s="117"/>
      <c r="W14" s="117"/>
      <c r="X14" s="117"/>
    </row>
    <row r="15" spans="1:24" ht="17.25" x14ac:dyDescent="0.2">
      <c r="A15" s="72"/>
      <c r="B15" s="48" t="s">
        <v>94</v>
      </c>
      <c r="C15" s="146"/>
      <c r="D15" s="147"/>
      <c r="E15" s="117"/>
      <c r="F15" s="174"/>
      <c r="G15" s="179" t="s">
        <v>33</v>
      </c>
      <c r="H15" s="168"/>
      <c r="I15" s="132">
        <f>I13+I14</f>
        <v>0</v>
      </c>
      <c r="J15" s="117"/>
      <c r="U15" s="117"/>
      <c r="V15" s="117"/>
      <c r="W15" s="117"/>
      <c r="X15" s="117"/>
    </row>
    <row r="16" spans="1:24" ht="17.25" x14ac:dyDescent="0.2">
      <c r="A16" s="72"/>
      <c r="B16" s="48" t="s">
        <v>125</v>
      </c>
      <c r="C16" s="146"/>
      <c r="D16" s="147"/>
      <c r="E16" s="117"/>
      <c r="F16" s="177"/>
      <c r="G16" s="172" t="s">
        <v>51</v>
      </c>
      <c r="H16" s="169"/>
      <c r="I16" s="68"/>
      <c r="J16" s="117"/>
      <c r="U16" s="117"/>
      <c r="V16" s="117"/>
      <c r="W16" s="117"/>
      <c r="X16" s="117"/>
    </row>
    <row r="17" spans="1:24" ht="17.25" x14ac:dyDescent="0.2">
      <c r="A17" s="72"/>
      <c r="B17" s="48" t="s">
        <v>95</v>
      </c>
      <c r="C17" s="148"/>
      <c r="D17" s="149"/>
      <c r="E17" s="117"/>
      <c r="F17" s="178" t="s">
        <v>48</v>
      </c>
      <c r="G17" s="172" t="s">
        <v>55</v>
      </c>
      <c r="H17" s="169"/>
      <c r="I17" s="68"/>
      <c r="J17" s="117"/>
      <c r="K17" s="117"/>
      <c r="L17" s="117"/>
      <c r="M17" s="117"/>
      <c r="N17" s="117"/>
      <c r="O17" s="117"/>
      <c r="P17" s="117"/>
      <c r="Q17" s="117"/>
      <c r="R17" s="117"/>
      <c r="S17" s="117"/>
      <c r="T17" s="117"/>
      <c r="U17" s="117"/>
      <c r="V17" s="117"/>
      <c r="W17" s="117"/>
      <c r="X17" s="117"/>
    </row>
    <row r="18" spans="1:24" ht="17.25" x14ac:dyDescent="0.2">
      <c r="A18" s="72"/>
      <c r="B18" s="48" t="s">
        <v>97</v>
      </c>
      <c r="C18" s="148"/>
      <c r="D18" s="149"/>
      <c r="E18" s="117"/>
      <c r="F18" s="178"/>
      <c r="G18" s="159" t="s">
        <v>59</v>
      </c>
      <c r="H18" s="160"/>
      <c r="I18" s="69"/>
      <c r="J18" s="117"/>
      <c r="K18" s="117"/>
      <c r="L18" s="117"/>
      <c r="M18" s="117"/>
      <c r="N18" s="117"/>
      <c r="O18" s="117"/>
      <c r="P18" s="117"/>
      <c r="Q18" s="117"/>
      <c r="R18" s="117"/>
      <c r="S18" s="117"/>
      <c r="T18" s="117"/>
      <c r="U18" s="117"/>
      <c r="V18" s="117"/>
      <c r="W18" s="117"/>
      <c r="X18" s="117"/>
    </row>
    <row r="19" spans="1:24" ht="18.75" x14ac:dyDescent="0.2">
      <c r="A19" s="72"/>
      <c r="B19" s="48" t="s">
        <v>126</v>
      </c>
      <c r="C19" s="150"/>
      <c r="D19" s="151"/>
      <c r="E19" s="117"/>
      <c r="F19" s="178"/>
      <c r="G19" s="159" t="s">
        <v>53</v>
      </c>
      <c r="H19" s="160"/>
      <c r="I19" s="69"/>
      <c r="J19" s="117"/>
      <c r="K19" s="117"/>
      <c r="L19" s="117"/>
      <c r="M19" s="117"/>
      <c r="N19" s="117"/>
      <c r="O19" s="117"/>
      <c r="P19" s="117"/>
      <c r="Q19" s="117"/>
      <c r="R19" s="117"/>
      <c r="S19" s="117"/>
      <c r="T19" s="117"/>
      <c r="U19" s="117"/>
      <c r="V19" s="117"/>
      <c r="W19" s="117"/>
      <c r="X19" s="117"/>
    </row>
    <row r="20" spans="1:24" ht="17.25" x14ac:dyDescent="0.2">
      <c r="A20" s="72"/>
      <c r="B20" s="152" t="s">
        <v>96</v>
      </c>
      <c r="C20" s="154"/>
      <c r="D20" s="155"/>
      <c r="E20" s="117"/>
      <c r="F20" s="178"/>
      <c r="G20" s="159" t="s">
        <v>54</v>
      </c>
      <c r="H20" s="160"/>
      <c r="I20" s="69"/>
      <c r="J20" s="117"/>
      <c r="K20" s="117"/>
      <c r="L20" s="117"/>
      <c r="M20" s="117"/>
      <c r="N20" s="117"/>
      <c r="O20" s="117"/>
      <c r="P20" s="117"/>
      <c r="Q20" s="117"/>
      <c r="R20" s="117"/>
      <c r="S20" s="117"/>
      <c r="T20" s="117"/>
      <c r="U20" s="117"/>
      <c r="V20" s="117"/>
      <c r="W20" s="117"/>
      <c r="X20" s="117"/>
    </row>
    <row r="21" spans="1:24" ht="17.25" x14ac:dyDescent="0.2">
      <c r="A21" s="72"/>
      <c r="B21" s="152"/>
      <c r="C21" s="154"/>
      <c r="D21" s="155"/>
      <c r="E21" s="117"/>
      <c r="F21" s="178"/>
      <c r="G21" s="179" t="s">
        <v>45</v>
      </c>
      <c r="H21" s="168"/>
      <c r="I21" s="132">
        <f>I19+I20</f>
        <v>0</v>
      </c>
      <c r="J21" s="117"/>
      <c r="K21" s="117"/>
      <c r="L21" s="117"/>
      <c r="M21" s="117"/>
      <c r="N21" s="117"/>
      <c r="O21" s="117"/>
      <c r="P21" s="117"/>
      <c r="Q21" s="117"/>
      <c r="R21" s="117"/>
      <c r="S21" s="117"/>
      <c r="T21" s="117"/>
      <c r="U21" s="117"/>
      <c r="V21" s="117"/>
      <c r="W21" s="117"/>
      <c r="X21" s="117"/>
    </row>
    <row r="22" spans="1:24" ht="17.25" x14ac:dyDescent="0.2">
      <c r="A22" s="72"/>
      <c r="B22" s="152"/>
      <c r="C22" s="154"/>
      <c r="D22" s="155"/>
      <c r="E22" s="117"/>
      <c r="F22" s="174" t="s">
        <v>62</v>
      </c>
      <c r="G22" s="172" t="s">
        <v>58</v>
      </c>
      <c r="H22" s="169"/>
      <c r="I22" s="68"/>
      <c r="J22" s="117"/>
      <c r="K22" s="117"/>
      <c r="L22" s="117"/>
      <c r="M22" s="117"/>
      <c r="N22" s="117"/>
      <c r="O22" s="117"/>
      <c r="P22" s="117"/>
      <c r="Q22" s="117"/>
      <c r="R22" s="117"/>
      <c r="S22" s="117"/>
      <c r="T22" s="117"/>
      <c r="U22" s="117"/>
      <c r="V22" s="117"/>
      <c r="W22" s="117"/>
      <c r="X22" s="117"/>
    </row>
    <row r="23" spans="1:24" ht="17.25" x14ac:dyDescent="0.2">
      <c r="A23" s="72"/>
      <c r="B23" s="152"/>
      <c r="C23" s="154"/>
      <c r="D23" s="155"/>
      <c r="E23" s="117"/>
      <c r="F23" s="174"/>
      <c r="G23" s="159" t="s">
        <v>56</v>
      </c>
      <c r="H23" s="160"/>
      <c r="I23" s="69"/>
      <c r="J23" s="117"/>
      <c r="K23" s="117"/>
      <c r="L23" s="117"/>
      <c r="M23" s="117"/>
      <c r="N23" s="117"/>
      <c r="O23" s="117"/>
      <c r="P23" s="117"/>
      <c r="Q23" s="117"/>
      <c r="R23" s="117"/>
      <c r="S23" s="117"/>
      <c r="T23" s="117"/>
      <c r="U23" s="117"/>
      <c r="V23" s="117"/>
      <c r="W23" s="117"/>
      <c r="X23" s="117"/>
    </row>
    <row r="24" spans="1:24" ht="18" thickBot="1" x14ac:dyDescent="0.25">
      <c r="A24" s="72"/>
      <c r="B24" s="152"/>
      <c r="C24" s="154"/>
      <c r="D24" s="155"/>
      <c r="E24" s="117"/>
      <c r="F24" s="175"/>
      <c r="G24" s="170" t="s">
        <v>57</v>
      </c>
      <c r="H24" s="171"/>
      <c r="I24" s="71"/>
      <c r="J24" s="117"/>
      <c r="K24" s="117"/>
      <c r="L24" s="117"/>
      <c r="M24" s="117"/>
      <c r="N24" s="117"/>
      <c r="O24" s="117"/>
      <c r="P24" s="117"/>
      <c r="Q24" s="117"/>
      <c r="R24" s="117"/>
      <c r="S24" s="117"/>
      <c r="T24" s="117"/>
      <c r="U24" s="117"/>
      <c r="V24" s="117"/>
      <c r="W24" s="117"/>
      <c r="X24" s="117"/>
    </row>
    <row r="25" spans="1:24" x14ac:dyDescent="0.2">
      <c r="A25" s="72"/>
      <c r="B25" s="152"/>
      <c r="C25" s="154"/>
      <c r="D25" s="155"/>
      <c r="E25" s="117"/>
      <c r="F25" s="117"/>
      <c r="G25" s="117"/>
      <c r="H25" s="117"/>
      <c r="I25" s="117"/>
      <c r="J25" s="117"/>
      <c r="K25" s="117"/>
      <c r="L25" s="117"/>
      <c r="M25" s="117"/>
      <c r="N25" s="117"/>
      <c r="O25" s="117"/>
      <c r="P25" s="117"/>
      <c r="Q25" s="117"/>
      <c r="R25" s="117"/>
      <c r="S25" s="117"/>
      <c r="T25" s="117"/>
      <c r="U25" s="117"/>
      <c r="V25" s="117"/>
      <c r="W25" s="117"/>
      <c r="X25" s="117"/>
    </row>
    <row r="26" spans="1:24" x14ac:dyDescent="0.2">
      <c r="A26" s="72"/>
      <c r="B26" s="152"/>
      <c r="C26" s="154"/>
      <c r="D26" s="155"/>
      <c r="E26" s="117"/>
      <c r="F26" s="117"/>
      <c r="G26" s="117"/>
      <c r="H26" s="117"/>
      <c r="I26" s="117"/>
      <c r="J26" s="117"/>
      <c r="K26" s="117"/>
      <c r="L26" s="117"/>
      <c r="M26" s="117"/>
      <c r="N26" s="117"/>
      <c r="O26" s="117"/>
      <c r="P26" s="117"/>
      <c r="Q26" s="117"/>
      <c r="R26" s="117"/>
      <c r="S26" s="117"/>
      <c r="T26" s="117"/>
      <c r="U26" s="117"/>
      <c r="V26" s="117"/>
      <c r="W26" s="117"/>
      <c r="X26" s="117"/>
    </row>
    <row r="27" spans="1:24" x14ac:dyDescent="0.2">
      <c r="A27" s="72"/>
      <c r="B27" s="152"/>
      <c r="C27" s="154"/>
      <c r="D27" s="155"/>
      <c r="E27" s="117"/>
      <c r="F27" s="117"/>
      <c r="G27" s="117"/>
      <c r="H27" s="117"/>
      <c r="I27" s="117"/>
      <c r="J27" s="117"/>
      <c r="K27" s="117"/>
      <c r="L27" s="117"/>
      <c r="M27" s="117"/>
      <c r="N27" s="117"/>
      <c r="O27" s="117"/>
      <c r="P27" s="117"/>
      <c r="Q27" s="117"/>
      <c r="R27" s="117"/>
      <c r="S27" s="117"/>
      <c r="T27" s="117"/>
      <c r="U27" s="117"/>
      <c r="V27" s="117"/>
      <c r="W27" s="117"/>
      <c r="X27" s="117"/>
    </row>
    <row r="28" spans="1:24" x14ac:dyDescent="0.2">
      <c r="A28" s="72"/>
      <c r="B28" s="152"/>
      <c r="C28" s="154"/>
      <c r="D28" s="155"/>
      <c r="E28" s="117"/>
      <c r="F28" s="117"/>
      <c r="G28" s="117"/>
      <c r="H28" s="117"/>
      <c r="I28" s="117"/>
      <c r="J28" s="117"/>
      <c r="K28" s="117"/>
      <c r="L28" s="117"/>
      <c r="M28" s="117"/>
      <c r="N28" s="117"/>
      <c r="O28" s="117"/>
      <c r="P28" s="117"/>
      <c r="Q28" s="117"/>
      <c r="R28" s="117"/>
      <c r="S28" s="117"/>
      <c r="T28" s="117"/>
      <c r="U28" s="117"/>
      <c r="V28" s="117"/>
      <c r="W28" s="117"/>
      <c r="X28" s="117"/>
    </row>
    <row r="29" spans="1:24" x14ac:dyDescent="0.2">
      <c r="A29" s="72"/>
      <c r="B29" s="152"/>
      <c r="C29" s="154"/>
      <c r="D29" s="155"/>
      <c r="E29" s="117"/>
      <c r="F29" s="117"/>
      <c r="G29" s="117"/>
      <c r="H29" s="117"/>
      <c r="I29" s="117"/>
      <c r="J29" s="117"/>
      <c r="K29" s="117"/>
      <c r="L29" s="117"/>
      <c r="M29" s="117"/>
      <c r="N29" s="117"/>
      <c r="O29" s="117"/>
      <c r="P29" s="117"/>
      <c r="Q29" s="117"/>
      <c r="R29" s="117"/>
      <c r="S29" s="117"/>
      <c r="T29" s="117"/>
      <c r="U29" s="117"/>
      <c r="V29" s="117"/>
      <c r="W29" s="117"/>
      <c r="X29" s="117"/>
    </row>
    <row r="30" spans="1:24" ht="15" thickBot="1" x14ac:dyDescent="0.25">
      <c r="A30" s="72"/>
      <c r="B30" s="153"/>
      <c r="C30" s="156"/>
      <c r="D30" s="157"/>
      <c r="E30" s="117"/>
      <c r="F30" s="117"/>
      <c r="G30" s="117"/>
      <c r="H30" s="117"/>
      <c r="I30" s="117"/>
      <c r="J30" s="117"/>
      <c r="K30" s="117"/>
      <c r="L30" s="117"/>
      <c r="M30" s="117"/>
      <c r="N30" s="117"/>
      <c r="O30" s="117"/>
      <c r="P30" s="117"/>
      <c r="Q30" s="117"/>
      <c r="R30" s="117"/>
      <c r="S30" s="117"/>
      <c r="T30" s="117"/>
      <c r="U30" s="117"/>
      <c r="V30" s="117"/>
      <c r="W30" s="117"/>
      <c r="X30" s="117"/>
    </row>
    <row r="31" spans="1:24" x14ac:dyDescent="0.2">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row>
    <row r="32" spans="1:24" x14ac:dyDescent="0.2">
      <c r="A32" s="117"/>
      <c r="B32" s="117"/>
      <c r="C32" s="117"/>
      <c r="D32" s="117"/>
      <c r="E32" s="117"/>
      <c r="F32" s="117"/>
      <c r="G32" s="117"/>
      <c r="H32" s="117"/>
      <c r="I32" s="117"/>
      <c r="J32" s="117"/>
      <c r="K32" s="117"/>
      <c r="L32" s="117"/>
      <c r="M32" s="117"/>
      <c r="N32" s="117"/>
      <c r="O32" s="117"/>
      <c r="P32" s="117"/>
      <c r="Q32" s="117"/>
      <c r="R32" s="117"/>
      <c r="S32" s="117"/>
      <c r="T32" s="117"/>
      <c r="U32" s="117"/>
      <c r="V32" s="117"/>
      <c r="W32" s="117"/>
      <c r="X32" s="117"/>
    </row>
    <row r="33" spans="1:24" x14ac:dyDescent="0.2">
      <c r="A33" s="117"/>
      <c r="B33" s="117"/>
      <c r="C33" s="117"/>
      <c r="D33" s="117"/>
      <c r="E33" s="117"/>
      <c r="F33" s="117"/>
      <c r="G33" s="117"/>
      <c r="H33" s="117"/>
      <c r="I33" s="117"/>
      <c r="J33" s="117"/>
      <c r="K33" s="117"/>
      <c r="L33" s="117"/>
      <c r="M33" s="117"/>
      <c r="N33" s="117"/>
      <c r="O33" s="117"/>
      <c r="P33" s="117"/>
      <c r="Q33" s="117"/>
      <c r="R33" s="117"/>
      <c r="S33" s="117"/>
      <c r="T33" s="117"/>
      <c r="U33" s="117"/>
      <c r="V33" s="117"/>
      <c r="W33" s="117"/>
      <c r="X33" s="117"/>
    </row>
    <row r="34" spans="1:24" x14ac:dyDescent="0.2">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row>
    <row r="35" spans="1:24" x14ac:dyDescent="0.2">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row>
    <row r="36" spans="1:24" x14ac:dyDescent="0.2">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row>
    <row r="37" spans="1:24" x14ac:dyDescent="0.2">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row>
    <row r="38" spans="1:24" x14ac:dyDescent="0.2">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row>
    <row r="39" spans="1:24" x14ac:dyDescent="0.2">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row>
    <row r="40" spans="1:24" x14ac:dyDescent="0.2">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row>
    <row r="41" spans="1:24" x14ac:dyDescent="0.2">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row>
    <row r="42" spans="1:24" x14ac:dyDescent="0.2">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row>
    <row r="43" spans="1:24" x14ac:dyDescent="0.2">
      <c r="A43" s="117"/>
      <c r="B43" s="117"/>
      <c r="C43" s="117"/>
      <c r="D43" s="117"/>
      <c r="E43" s="117"/>
      <c r="F43" s="117"/>
      <c r="G43" s="117"/>
      <c r="H43" s="117"/>
      <c r="I43" s="117"/>
      <c r="J43" s="117"/>
      <c r="K43" s="117"/>
      <c r="L43" s="117"/>
      <c r="M43" s="117"/>
      <c r="N43" s="117"/>
      <c r="O43" s="117"/>
      <c r="P43" s="117"/>
      <c r="Q43" s="117"/>
      <c r="R43" s="117"/>
      <c r="S43" s="117"/>
      <c r="T43" s="117"/>
      <c r="U43" s="117"/>
      <c r="V43" s="117"/>
      <c r="W43" s="117"/>
      <c r="X43" s="117"/>
    </row>
    <row r="44" spans="1:24" x14ac:dyDescent="0.2">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row>
    <row r="45" spans="1:24" x14ac:dyDescent="0.2">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row>
    <row r="46" spans="1:24" x14ac:dyDescent="0.2">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row>
    <row r="47" spans="1:24" x14ac:dyDescent="0.2">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row>
    <row r="48" spans="1:24" x14ac:dyDescent="0.2">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row>
    <row r="49" spans="1:24" x14ac:dyDescent="0.2">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row>
  </sheetData>
  <sheetProtection algorithmName="SHA-512" hashValue="X8zYObRwneYnMAhwBKrG45qYBjy47bOn5uArW1xBr8cgUaC5kiV+fbGuS12xnZPiO22tibA59QKrWqMwPjjEFQ==" saltValue="bDEZAP/P2Ks9hs3azrsV2A==" spinCount="100000" sheet="1" objects="1" scenarios="1" selectLockedCells="1"/>
  <mergeCells count="47">
    <mergeCell ref="L11:T12"/>
    <mergeCell ref="K11:K12"/>
    <mergeCell ref="L9:T9"/>
    <mergeCell ref="L7:T7"/>
    <mergeCell ref="L8:T8"/>
    <mergeCell ref="F22:F24"/>
    <mergeCell ref="F13:F16"/>
    <mergeCell ref="F17:F21"/>
    <mergeCell ref="G18:H18"/>
    <mergeCell ref="G19:H19"/>
    <mergeCell ref="G20:H20"/>
    <mergeCell ref="G15:H15"/>
    <mergeCell ref="G21:H21"/>
    <mergeCell ref="G22:H22"/>
    <mergeCell ref="G23:H23"/>
    <mergeCell ref="C18:D18"/>
    <mergeCell ref="C19:D19"/>
    <mergeCell ref="B20:B30"/>
    <mergeCell ref="C20:D30"/>
    <mergeCell ref="G3:H3"/>
    <mergeCell ref="G13:H13"/>
    <mergeCell ref="G14:H14"/>
    <mergeCell ref="B2:D13"/>
    <mergeCell ref="C14:D14"/>
    <mergeCell ref="F2:I2"/>
    <mergeCell ref="G9:H9"/>
    <mergeCell ref="G10:H10"/>
    <mergeCell ref="G24:H24"/>
    <mergeCell ref="G16:H16"/>
    <mergeCell ref="G17:H17"/>
    <mergeCell ref="C15:D15"/>
    <mergeCell ref="K2:T2"/>
    <mergeCell ref="L3:T3"/>
    <mergeCell ref="L4:T4"/>
    <mergeCell ref="C16:D16"/>
    <mergeCell ref="C17:D17"/>
    <mergeCell ref="G11:H11"/>
    <mergeCell ref="G12:H12"/>
    <mergeCell ref="F4:F12"/>
    <mergeCell ref="G6:H6"/>
    <mergeCell ref="G4:H4"/>
    <mergeCell ref="L5:T6"/>
    <mergeCell ref="K5:K6"/>
    <mergeCell ref="G5:H5"/>
    <mergeCell ref="G7:H7"/>
    <mergeCell ref="G8:H8"/>
    <mergeCell ref="L10:T10"/>
  </mergeCells>
  <pageMargins left="0.7" right="0.7" top="0.75" bottom="0.75" header="0.3" footer="0.3"/>
  <pageSetup paperSize="9"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D7954-1D5D-45A2-A887-22B537257DD0}">
  <dimension ref="A1:BO89"/>
  <sheetViews>
    <sheetView showGridLines="0" rightToLeft="1" zoomScaleNormal="100" workbookViewId="0">
      <selection activeCell="C19" sqref="C19:D29"/>
    </sheetView>
  </sheetViews>
  <sheetFormatPr defaultRowHeight="14.25" x14ac:dyDescent="0.2"/>
  <cols>
    <col min="1" max="1" width="1.625" customWidth="1"/>
    <col min="2" max="2" width="9.75" customWidth="1"/>
    <col min="3" max="4" width="18.625" customWidth="1"/>
    <col min="5" max="5" width="1.625" customWidth="1"/>
    <col min="30" max="30" width="8.625" customWidth="1"/>
    <col min="34" max="34" width="10.375" customWidth="1"/>
  </cols>
  <sheetData>
    <row r="1" spans="1:38" ht="9" customHeight="1" x14ac:dyDescent="0.2">
      <c r="A1" s="127"/>
      <c r="B1" s="190"/>
      <c r="C1" s="190"/>
      <c r="D1" s="190"/>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17"/>
      <c r="AF1" s="117"/>
      <c r="AG1" s="117"/>
      <c r="AH1" s="117"/>
      <c r="AI1" s="117"/>
      <c r="AJ1" s="117"/>
      <c r="AK1" s="117"/>
      <c r="AL1" s="117"/>
    </row>
    <row r="2" spans="1:38" ht="14.25" customHeight="1" x14ac:dyDescent="0.2">
      <c r="A2" s="117"/>
      <c r="B2" s="190"/>
      <c r="C2" s="190"/>
      <c r="D2" s="190"/>
      <c r="E2" s="117"/>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17"/>
      <c r="AJ2" s="127"/>
      <c r="AK2" s="117"/>
      <c r="AL2" s="117"/>
    </row>
    <row r="3" spans="1:38" ht="14.25" customHeight="1" x14ac:dyDescent="0.2">
      <c r="A3" s="117"/>
      <c r="B3" s="190"/>
      <c r="C3" s="190"/>
      <c r="D3" s="190"/>
      <c r="E3" s="117"/>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17"/>
      <c r="AJ3" s="127"/>
      <c r="AK3" s="117"/>
      <c r="AL3" s="117"/>
    </row>
    <row r="4" spans="1:38" ht="14.25" customHeight="1" x14ac:dyDescent="0.2">
      <c r="A4" s="117"/>
      <c r="B4" s="190"/>
      <c r="C4" s="190"/>
      <c r="D4" s="190"/>
      <c r="E4" s="117"/>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17"/>
      <c r="AJ4" s="127"/>
      <c r="AK4" s="117"/>
      <c r="AL4" s="117"/>
    </row>
    <row r="5" spans="1:38" ht="14.25" customHeight="1" x14ac:dyDescent="0.2">
      <c r="A5" s="117"/>
      <c r="B5" s="190"/>
      <c r="C5" s="190"/>
      <c r="D5" s="190"/>
      <c r="E5" s="117"/>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17"/>
      <c r="AJ5" s="127"/>
      <c r="AK5" s="117"/>
      <c r="AL5" s="117"/>
    </row>
    <row r="6" spans="1:38" ht="14.25" customHeight="1" x14ac:dyDescent="0.2">
      <c r="A6" s="117"/>
      <c r="B6" s="190"/>
      <c r="C6" s="190"/>
      <c r="D6" s="190"/>
      <c r="E6" s="117"/>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17"/>
      <c r="AJ6" s="127"/>
      <c r="AK6" s="117"/>
      <c r="AL6" s="117"/>
    </row>
    <row r="7" spans="1:38" ht="14.25" customHeight="1" x14ac:dyDescent="0.2">
      <c r="A7" s="117"/>
      <c r="B7" s="190"/>
      <c r="C7" s="190"/>
      <c r="D7" s="190"/>
      <c r="E7" s="117"/>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17"/>
      <c r="AJ7" s="127"/>
      <c r="AK7" s="117"/>
      <c r="AL7" s="117"/>
    </row>
    <row r="8" spans="1:38" ht="14.25" customHeight="1" x14ac:dyDescent="0.2">
      <c r="A8" s="117"/>
      <c r="B8" s="190"/>
      <c r="C8" s="190"/>
      <c r="D8" s="190"/>
      <c r="E8" s="117"/>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17"/>
      <c r="AJ8" s="127"/>
      <c r="AK8" s="117"/>
      <c r="AL8" s="117"/>
    </row>
    <row r="9" spans="1:38" ht="14.25" customHeight="1" x14ac:dyDescent="0.2">
      <c r="A9" s="117"/>
      <c r="B9" s="190"/>
      <c r="C9" s="190"/>
      <c r="D9" s="190"/>
      <c r="E9" s="117"/>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17"/>
      <c r="AJ9" s="127"/>
      <c r="AK9" s="117"/>
      <c r="AL9" s="117"/>
    </row>
    <row r="10" spans="1:38" ht="14.25" customHeight="1" x14ac:dyDescent="0.2">
      <c r="A10" s="117"/>
      <c r="B10" s="190"/>
      <c r="C10" s="190"/>
      <c r="D10" s="190"/>
      <c r="E10" s="117"/>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17"/>
      <c r="AJ10" s="127"/>
      <c r="AK10" s="117"/>
      <c r="AL10" s="117"/>
    </row>
    <row r="11" spans="1:38" ht="14.25" customHeight="1" x14ac:dyDescent="0.2">
      <c r="A11" s="117"/>
      <c r="B11" s="190"/>
      <c r="C11" s="190"/>
      <c r="D11" s="190"/>
      <c r="E11" s="117"/>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17"/>
      <c r="AJ11" s="127"/>
      <c r="AK11" s="117"/>
      <c r="AL11" s="117"/>
    </row>
    <row r="12" spans="1:38" ht="15" customHeight="1" thickBot="1" x14ac:dyDescent="0.25">
      <c r="A12" s="117"/>
      <c r="B12" s="191"/>
      <c r="C12" s="191"/>
      <c r="D12" s="191"/>
      <c r="E12" s="117"/>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17"/>
      <c r="AJ12" s="127"/>
      <c r="AK12" s="117"/>
      <c r="AL12" s="117"/>
    </row>
    <row r="13" spans="1:38" ht="18.75" x14ac:dyDescent="0.2">
      <c r="A13" s="117"/>
      <c r="B13" s="47" t="s">
        <v>93</v>
      </c>
      <c r="C13" s="192">
        <f>'صفحة الإدخال'!C14:D14</f>
        <v>0</v>
      </c>
      <c r="D13" s="193"/>
      <c r="E13" s="117"/>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17"/>
      <c r="AJ13" s="127"/>
      <c r="AK13" s="117"/>
      <c r="AL13" s="117"/>
    </row>
    <row r="14" spans="1:38" ht="17.25" x14ac:dyDescent="0.2">
      <c r="A14" s="117"/>
      <c r="B14" s="48" t="s">
        <v>94</v>
      </c>
      <c r="C14" s="194">
        <f>'صفحة الإدخال'!C15:D15</f>
        <v>0</v>
      </c>
      <c r="D14" s="195"/>
      <c r="E14" s="117"/>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17"/>
      <c r="AJ14" s="127"/>
      <c r="AK14" s="117"/>
      <c r="AL14" s="117"/>
    </row>
    <row r="15" spans="1:38" ht="17.25" x14ac:dyDescent="0.2">
      <c r="A15" s="117"/>
      <c r="B15" s="48" t="s">
        <v>125</v>
      </c>
      <c r="C15" s="194">
        <f>'صفحة الإدخال'!C16:D16</f>
        <v>0</v>
      </c>
      <c r="D15" s="195"/>
      <c r="E15" s="117"/>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17"/>
      <c r="AJ15" s="127"/>
      <c r="AK15" s="117"/>
      <c r="AL15" s="117"/>
    </row>
    <row r="16" spans="1:38" ht="17.25" x14ac:dyDescent="0.2">
      <c r="A16" s="117"/>
      <c r="B16" s="48" t="s">
        <v>95</v>
      </c>
      <c r="C16" s="196">
        <f>'صفحة الإدخال'!C17:D17</f>
        <v>0</v>
      </c>
      <c r="D16" s="197"/>
      <c r="E16" s="117"/>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17"/>
      <c r="AJ16" s="127"/>
      <c r="AK16" s="117"/>
      <c r="AL16" s="117"/>
    </row>
    <row r="17" spans="1:67" ht="17.25" x14ac:dyDescent="0.2">
      <c r="A17" s="117"/>
      <c r="B17" s="48" t="s">
        <v>97</v>
      </c>
      <c r="C17" s="196">
        <f>'صفحة الإدخال'!C18:D18</f>
        <v>0</v>
      </c>
      <c r="D17" s="197"/>
      <c r="E17" s="117"/>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17"/>
      <c r="AJ17" s="127"/>
      <c r="AK17" s="117"/>
      <c r="AL17" s="117"/>
    </row>
    <row r="18" spans="1:67" ht="18.75" x14ac:dyDescent="0.2">
      <c r="A18" s="117"/>
      <c r="B18" s="48" t="s">
        <v>126</v>
      </c>
      <c r="C18" s="188">
        <f>'صفحة الإدخال'!C19:D19</f>
        <v>0</v>
      </c>
      <c r="D18" s="189"/>
      <c r="E18" s="117"/>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17"/>
      <c r="AJ18" s="127"/>
      <c r="AK18" s="117"/>
      <c r="AL18" s="117"/>
    </row>
    <row r="19" spans="1:67" x14ac:dyDescent="0.2">
      <c r="A19" s="117"/>
      <c r="B19" s="152" t="s">
        <v>96</v>
      </c>
      <c r="C19" s="154"/>
      <c r="D19" s="155"/>
      <c r="E19" s="117"/>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17"/>
      <c r="AJ19" s="127"/>
      <c r="AK19" s="117"/>
      <c r="AL19" s="117"/>
    </row>
    <row r="20" spans="1:67" x14ac:dyDescent="0.2">
      <c r="A20" s="117"/>
      <c r="B20" s="152"/>
      <c r="C20" s="154"/>
      <c r="D20" s="155"/>
      <c r="E20" s="117"/>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17"/>
      <c r="AJ20" s="127"/>
      <c r="AK20" s="117"/>
      <c r="AL20" s="117"/>
    </row>
    <row r="21" spans="1:67" x14ac:dyDescent="0.2">
      <c r="A21" s="117"/>
      <c r="B21" s="152"/>
      <c r="C21" s="154"/>
      <c r="D21" s="155"/>
      <c r="E21" s="117"/>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17"/>
      <c r="AJ21" s="127"/>
      <c r="AK21" s="117"/>
      <c r="AL21" s="117"/>
    </row>
    <row r="22" spans="1:67" x14ac:dyDescent="0.2">
      <c r="A22" s="117"/>
      <c r="B22" s="152"/>
      <c r="C22" s="154"/>
      <c r="D22" s="155"/>
      <c r="E22" s="117"/>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17"/>
      <c r="AJ22" s="127"/>
      <c r="AK22" s="117"/>
      <c r="AL22" s="117"/>
    </row>
    <row r="23" spans="1:67" x14ac:dyDescent="0.2">
      <c r="A23" s="117"/>
      <c r="B23" s="152"/>
      <c r="C23" s="154"/>
      <c r="D23" s="155"/>
      <c r="E23" s="117"/>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17"/>
      <c r="AJ23" s="127"/>
      <c r="AK23" s="117"/>
      <c r="AL23" s="117"/>
    </row>
    <row r="24" spans="1:67" x14ac:dyDescent="0.2">
      <c r="A24" s="117"/>
      <c r="B24" s="152"/>
      <c r="C24" s="154"/>
      <c r="D24" s="155"/>
      <c r="E24" s="117"/>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17"/>
      <c r="AJ24" s="127"/>
      <c r="AK24" s="117"/>
      <c r="AL24" s="117"/>
    </row>
    <row r="25" spans="1:67" x14ac:dyDescent="0.2">
      <c r="A25" s="117"/>
      <c r="B25" s="152"/>
      <c r="C25" s="154"/>
      <c r="D25" s="155"/>
      <c r="E25" s="117"/>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17"/>
      <c r="AJ25" s="117"/>
      <c r="AK25" s="129"/>
      <c r="AL25" s="12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row>
    <row r="26" spans="1:67" x14ac:dyDescent="0.2">
      <c r="A26" s="117"/>
      <c r="B26" s="152"/>
      <c r="C26" s="154"/>
      <c r="D26" s="155"/>
      <c r="E26" s="117"/>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17"/>
      <c r="AJ26" s="117"/>
      <c r="AK26" s="129"/>
      <c r="AL26" s="12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row>
    <row r="27" spans="1:67" x14ac:dyDescent="0.2">
      <c r="A27" s="117"/>
      <c r="B27" s="152"/>
      <c r="C27" s="154"/>
      <c r="D27" s="155"/>
      <c r="E27" s="117"/>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17"/>
      <c r="AJ27" s="117"/>
      <c r="AK27" s="129"/>
      <c r="AL27" s="12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row>
    <row r="28" spans="1:67" x14ac:dyDescent="0.2">
      <c r="A28" s="117"/>
      <c r="B28" s="152"/>
      <c r="C28" s="154"/>
      <c r="D28" s="155"/>
      <c r="E28" s="117"/>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17"/>
      <c r="AJ28" s="117"/>
      <c r="AK28" s="129"/>
      <c r="AL28" s="12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row>
    <row r="29" spans="1:67" ht="15" thickBot="1" x14ac:dyDescent="0.25">
      <c r="A29" s="117"/>
      <c r="B29" s="153"/>
      <c r="C29" s="156"/>
      <c r="D29" s="157"/>
      <c r="E29" s="117"/>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17"/>
      <c r="AJ29" s="117"/>
      <c r="AK29" s="129"/>
      <c r="AL29" s="12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row>
    <row r="30" spans="1:67" ht="6.75" customHeight="1" x14ac:dyDescent="0.2">
      <c r="A30" s="117"/>
      <c r="B30" s="117"/>
      <c r="C30" s="117"/>
      <c r="D30" s="117"/>
      <c r="E30" s="117"/>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17"/>
      <c r="AJ30" s="117"/>
      <c r="AK30" s="129"/>
      <c r="AL30" s="12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row>
    <row r="31" spans="1:67" x14ac:dyDescent="0.2">
      <c r="A31" s="117"/>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17"/>
      <c r="AJ31" s="117"/>
      <c r="AK31" s="129"/>
      <c r="AL31" s="12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row>
    <row r="32" spans="1:67" x14ac:dyDescent="0.2">
      <c r="A32" s="117"/>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17"/>
      <c r="AJ32" s="117"/>
      <c r="AK32" s="129"/>
      <c r="AL32" s="12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row>
    <row r="33" spans="1:67" x14ac:dyDescent="0.2">
      <c r="A33" s="117"/>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17"/>
      <c r="AJ33" s="117"/>
      <c r="AK33" s="129"/>
      <c r="AL33" s="12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row>
    <row r="34" spans="1:67" x14ac:dyDescent="0.2">
      <c r="A34" s="117"/>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17"/>
      <c r="AJ34" s="117"/>
      <c r="AK34" s="129"/>
      <c r="AL34" s="12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row>
    <row r="35" spans="1:67" x14ac:dyDescent="0.2">
      <c r="A35" s="117"/>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17"/>
      <c r="AJ35" s="117"/>
      <c r="AK35" s="129"/>
      <c r="AL35" s="12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row>
    <row r="36" spans="1:67" x14ac:dyDescent="0.2">
      <c r="A36" s="117"/>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17"/>
      <c r="AJ36" s="117"/>
      <c r="AK36" s="129"/>
      <c r="AL36" s="12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row>
    <row r="37" spans="1:67" x14ac:dyDescent="0.2">
      <c r="A37" s="117"/>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17"/>
      <c r="AJ37" s="117"/>
      <c r="AK37" s="129"/>
      <c r="AL37" s="12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row>
    <row r="38" spans="1:67" x14ac:dyDescent="0.2">
      <c r="A38" s="117"/>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17"/>
      <c r="AJ38" s="117"/>
      <c r="AK38" s="129"/>
      <c r="AL38" s="12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row>
    <row r="39" spans="1:67" x14ac:dyDescent="0.2">
      <c r="A39" s="117"/>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17"/>
      <c r="AJ39" s="117"/>
      <c r="AK39" s="129"/>
      <c r="AL39" s="12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row>
    <row r="40" spans="1:67" x14ac:dyDescent="0.2">
      <c r="A40" s="117"/>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17"/>
      <c r="AJ40" s="117"/>
      <c r="AK40" s="129"/>
      <c r="AL40" s="12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row>
    <row r="41" spans="1:67" x14ac:dyDescent="0.2">
      <c r="A41" s="117"/>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17"/>
      <c r="AJ41" s="127"/>
      <c r="AK41" s="129"/>
      <c r="AL41" s="12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row>
    <row r="42" spans="1:67" x14ac:dyDescent="0.2">
      <c r="A42" s="117"/>
      <c r="B42" s="12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17"/>
      <c r="AJ42" s="127"/>
      <c r="AK42" s="129"/>
      <c r="AL42" s="12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row>
    <row r="43" spans="1:67" x14ac:dyDescent="0.2">
      <c r="A43" s="117"/>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17"/>
      <c r="AJ43" s="127"/>
      <c r="AK43" s="129"/>
      <c r="AL43" s="12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row>
    <row r="44" spans="1:67" x14ac:dyDescent="0.2">
      <c r="A44" s="117"/>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17"/>
      <c r="AJ44" s="127"/>
      <c r="AK44" s="129"/>
      <c r="AL44" s="12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row>
    <row r="45" spans="1:67" x14ac:dyDescent="0.2">
      <c r="A45" s="117"/>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17"/>
      <c r="AJ45" s="127"/>
      <c r="AK45" s="129"/>
      <c r="AL45" s="12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row>
    <row r="46" spans="1:67" x14ac:dyDescent="0.2">
      <c r="A46" s="117"/>
      <c r="B46" s="128"/>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17"/>
      <c r="AJ46" s="127"/>
      <c r="AK46" s="129"/>
      <c r="AL46" s="12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row>
    <row r="47" spans="1:67" x14ac:dyDescent="0.2">
      <c r="A47" s="117"/>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17"/>
      <c r="AJ47" s="127"/>
      <c r="AK47" s="129"/>
      <c r="AL47" s="12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row>
    <row r="48" spans="1:67" x14ac:dyDescent="0.2">
      <c r="A48" s="117"/>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17"/>
      <c r="AJ48" s="127"/>
      <c r="AK48" s="129"/>
      <c r="AL48" s="12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row>
    <row r="49" spans="1:67" x14ac:dyDescent="0.2">
      <c r="A49" s="117"/>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17"/>
      <c r="AJ49" s="127"/>
      <c r="AK49" s="129"/>
      <c r="AL49" s="12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row>
    <row r="50" spans="1:67" x14ac:dyDescent="0.2">
      <c r="A50" s="117"/>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17"/>
      <c r="AJ50" s="127"/>
      <c r="AK50" s="129"/>
      <c r="AL50" s="12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row>
    <row r="51" spans="1:67" x14ac:dyDescent="0.2">
      <c r="A51" s="117"/>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17"/>
      <c r="AJ51" s="117"/>
      <c r="AK51" s="129"/>
      <c r="AL51" s="12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row>
    <row r="52" spans="1:67" x14ac:dyDescent="0.2">
      <c r="A52" s="117"/>
      <c r="B52" s="12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17"/>
      <c r="AJ52" s="117"/>
      <c r="AK52" s="129"/>
      <c r="AL52" s="12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row>
    <row r="53" spans="1:67" x14ac:dyDescent="0.2">
      <c r="A53" s="117"/>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17"/>
      <c r="AJ53" s="117"/>
      <c r="AK53" s="129"/>
      <c r="AL53" s="12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row>
    <row r="54" spans="1:67" x14ac:dyDescent="0.2">
      <c r="A54" s="117"/>
      <c r="B54" s="128"/>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17"/>
      <c r="AJ54" s="117"/>
      <c r="AK54" s="129"/>
      <c r="AL54" s="12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row>
    <row r="55" spans="1:67" x14ac:dyDescent="0.2">
      <c r="A55" s="117"/>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17"/>
      <c r="AJ55" s="117"/>
      <c r="AK55" s="129"/>
      <c r="AL55" s="12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row>
    <row r="56" spans="1:67" x14ac:dyDescent="0.2">
      <c r="A56" s="117"/>
      <c r="B56" s="128"/>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17"/>
      <c r="AJ56" s="117"/>
      <c r="AK56" s="129"/>
      <c r="AL56" s="12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row>
    <row r="57" spans="1:67" x14ac:dyDescent="0.2">
      <c r="A57" s="117"/>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17"/>
      <c r="AJ57" s="117"/>
      <c r="AK57" s="129"/>
      <c r="AL57" s="12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row>
    <row r="58" spans="1:67" x14ac:dyDescent="0.2">
      <c r="A58" s="117"/>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17"/>
      <c r="AJ58" s="117"/>
      <c r="AK58" s="129"/>
      <c r="AL58" s="12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row>
    <row r="59" spans="1:67" x14ac:dyDescent="0.2">
      <c r="A59" s="117"/>
      <c r="B59" s="128"/>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17"/>
      <c r="AJ59" s="117"/>
      <c r="AK59" s="129"/>
      <c r="AL59" s="12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row>
    <row r="60" spans="1:67" x14ac:dyDescent="0.2">
      <c r="A60" s="117"/>
      <c r="B60" s="128"/>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17"/>
      <c r="AJ60" s="117"/>
      <c r="AK60" s="129"/>
      <c r="AL60" s="12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row>
    <row r="61" spans="1:67" x14ac:dyDescent="0.2">
      <c r="A61" s="117"/>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17"/>
      <c r="AJ61" s="117"/>
      <c r="AK61" s="129"/>
      <c r="AL61" s="12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row>
    <row r="62" spans="1:67" x14ac:dyDescent="0.2">
      <c r="A62" s="117"/>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17"/>
      <c r="AJ62" s="117"/>
      <c r="AK62" s="129"/>
      <c r="AL62" s="12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row>
    <row r="63" spans="1:67" x14ac:dyDescent="0.2">
      <c r="A63" s="117"/>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17"/>
      <c r="AJ63" s="117"/>
      <c r="AK63" s="129"/>
      <c r="AL63" s="12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row>
    <row r="64" spans="1:67" x14ac:dyDescent="0.2">
      <c r="A64" s="117"/>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29"/>
      <c r="AL64" s="12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row>
    <row r="65" spans="1:67" x14ac:dyDescent="0.2">
      <c r="A65" s="117"/>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29"/>
      <c r="AL65" s="12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row>
    <row r="66" spans="1:67" x14ac:dyDescent="0.2">
      <c r="A66" s="11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29"/>
      <c r="AL66" s="12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row>
    <row r="67" spans="1:67" x14ac:dyDescent="0.2">
      <c r="A67" s="117"/>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29"/>
      <c r="AL67" s="12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row>
    <row r="68" spans="1:67" x14ac:dyDescent="0.2">
      <c r="A68" s="117"/>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29"/>
      <c r="AL68" s="12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row>
    <row r="69" spans="1:67" x14ac:dyDescent="0.2">
      <c r="A69" s="117"/>
      <c r="B69" s="117"/>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29"/>
      <c r="AL69" s="12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row>
    <row r="70" spans="1:67" x14ac:dyDescent="0.2">
      <c r="A70" s="117"/>
      <c r="B70" s="117"/>
      <c r="C70" s="117"/>
      <c r="D70" s="117"/>
      <c r="E70" s="117"/>
      <c r="F70" s="117"/>
      <c r="G70" s="117"/>
      <c r="H70" s="117"/>
      <c r="I70" s="117"/>
      <c r="J70" s="117"/>
      <c r="K70" s="117"/>
      <c r="L70" s="117"/>
      <c r="M70" s="117"/>
      <c r="N70" s="117"/>
      <c r="O70" s="117"/>
      <c r="P70" s="117"/>
      <c r="Q70" s="117"/>
      <c r="R70" s="117"/>
      <c r="S70" s="117"/>
      <c r="T70" s="117"/>
      <c r="U70" s="117"/>
      <c r="V70" s="117"/>
      <c r="W70" s="117"/>
      <c r="X70" s="117"/>
      <c r="Y70" s="117"/>
      <c r="Z70" s="117"/>
      <c r="AA70" s="117"/>
      <c r="AB70" s="117"/>
      <c r="AC70" s="117"/>
      <c r="AD70" s="117"/>
      <c r="AE70" s="117"/>
      <c r="AF70" s="117"/>
      <c r="AG70" s="117"/>
      <c r="AH70" s="117"/>
      <c r="AI70" s="117"/>
      <c r="AJ70" s="117"/>
      <c r="AK70" s="129"/>
      <c r="AL70" s="12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row>
    <row r="71" spans="1:67" x14ac:dyDescent="0.2">
      <c r="A71" s="117"/>
      <c r="B71" s="117"/>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c r="AE71" s="117"/>
      <c r="AF71" s="117"/>
      <c r="AG71" s="117"/>
      <c r="AH71" s="117"/>
      <c r="AI71" s="117"/>
      <c r="AJ71" s="117"/>
      <c r="AK71" s="129"/>
      <c r="AL71" s="12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row>
    <row r="72" spans="1:67" x14ac:dyDescent="0.2">
      <c r="A72" s="117"/>
      <c r="B72" s="117"/>
      <c r="C72" s="117"/>
      <c r="D72" s="117"/>
      <c r="E72" s="117"/>
      <c r="F72" s="117"/>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7"/>
      <c r="AF72" s="117"/>
      <c r="AG72" s="117"/>
      <c r="AH72" s="117"/>
      <c r="AI72" s="117"/>
      <c r="AJ72" s="117"/>
      <c r="AK72" s="129"/>
      <c r="AL72" s="12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row>
    <row r="73" spans="1:67" x14ac:dyDescent="0.2">
      <c r="A73" s="117"/>
      <c r="B73" s="117"/>
      <c r="C73" s="117"/>
      <c r="D73" s="117"/>
      <c r="E73" s="117"/>
      <c r="F73" s="117"/>
      <c r="G73" s="117"/>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29"/>
      <c r="AL73" s="12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row>
    <row r="74" spans="1:67" x14ac:dyDescent="0.2">
      <c r="A74" s="117"/>
      <c r="B74" s="117"/>
      <c r="C74" s="117"/>
      <c r="D74" s="117"/>
      <c r="E74" s="117"/>
      <c r="F74" s="117"/>
      <c r="G74" s="117"/>
      <c r="H74" s="117"/>
      <c r="I74" s="117"/>
      <c r="J74" s="117"/>
      <c r="K74" s="117"/>
      <c r="L74" s="117"/>
      <c r="M74" s="117"/>
      <c r="N74" s="117"/>
      <c r="O74" s="117"/>
      <c r="P74" s="117"/>
      <c r="Q74" s="117"/>
      <c r="R74" s="117"/>
      <c r="S74" s="117"/>
      <c r="T74" s="117"/>
      <c r="U74" s="117"/>
      <c r="V74" s="117"/>
      <c r="W74" s="117"/>
      <c r="X74" s="117"/>
      <c r="Y74" s="117"/>
      <c r="Z74" s="117"/>
      <c r="AA74" s="117"/>
      <c r="AB74" s="117"/>
      <c r="AC74" s="117"/>
      <c r="AD74" s="117"/>
      <c r="AE74" s="117"/>
      <c r="AF74" s="117"/>
      <c r="AG74" s="117"/>
      <c r="AH74" s="117"/>
      <c r="AI74" s="117"/>
      <c r="AJ74" s="117"/>
      <c r="AK74" s="129"/>
      <c r="AL74" s="12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row>
    <row r="75" spans="1:67" x14ac:dyDescent="0.2">
      <c r="A75" s="117"/>
      <c r="B75" s="117"/>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29"/>
      <c r="AL75" s="12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row>
    <row r="76" spans="1:67" x14ac:dyDescent="0.2">
      <c r="A76" s="117"/>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29"/>
      <c r="AL76" s="12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row>
    <row r="77" spans="1:67" x14ac:dyDescent="0.2">
      <c r="A77" s="117"/>
      <c r="B77" s="117"/>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29"/>
      <c r="AL77" s="12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row>
    <row r="78" spans="1:67" x14ac:dyDescent="0.2">
      <c r="A78" s="117"/>
      <c r="B78" s="117"/>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29"/>
      <c r="AL78" s="12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row>
    <row r="79" spans="1:67" x14ac:dyDescent="0.2">
      <c r="A79" s="117"/>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29"/>
      <c r="AL79" s="12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row>
    <row r="80" spans="1:67" x14ac:dyDescent="0.2">
      <c r="A80" s="117"/>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29"/>
      <c r="AL80" s="12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row>
    <row r="81" spans="1:67" x14ac:dyDescent="0.2">
      <c r="A81" s="117"/>
      <c r="B81" s="117"/>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17"/>
      <c r="AE81" s="117"/>
      <c r="AF81" s="117"/>
      <c r="AG81" s="117"/>
      <c r="AH81" s="117"/>
      <c r="AI81" s="117"/>
      <c r="AJ81" s="117"/>
      <c r="AK81" s="129"/>
      <c r="AL81" s="12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row>
    <row r="82" spans="1:67" x14ac:dyDescent="0.2">
      <c r="A82" s="117"/>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17"/>
      <c r="AH82" s="117"/>
      <c r="AI82" s="117"/>
      <c r="AJ82" s="117"/>
      <c r="AK82" s="129"/>
      <c r="AL82" s="12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row>
    <row r="83" spans="1:67" x14ac:dyDescent="0.2">
      <c r="A83" s="117"/>
      <c r="B83" s="117"/>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29"/>
      <c r="AL83" s="12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row>
    <row r="84" spans="1:67" x14ac:dyDescent="0.2">
      <c r="A84" s="117"/>
      <c r="B84" s="117"/>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29"/>
      <c r="AL84" s="12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row>
    <row r="85" spans="1:67" x14ac:dyDescent="0.2">
      <c r="A85" s="117"/>
      <c r="B85" s="117"/>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29"/>
      <c r="AL85" s="12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row>
    <row r="86" spans="1:67" x14ac:dyDescent="0.2">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row>
    <row r="87" spans="1:67" x14ac:dyDescent="0.2">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row>
    <row r="88" spans="1:67" x14ac:dyDescent="0.2">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49"/>
    </row>
    <row r="89" spans="1:67" x14ac:dyDescent="0.2">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49"/>
    </row>
  </sheetData>
  <sheetProtection algorithmName="SHA-512" hashValue="70QKE9YJ6pw1U+W8E6yGkNJ6l7VjulPq/Kc+OQXLjVZI/chEK1bEN6I97ujqmIsAWW5AuqQjengviNmMpVnoWw==" saltValue="7WG3aPEkszsvr4sJut1Y5Q==" spinCount="100000" sheet="1" objects="1" scenarios="1" selectLockedCells="1"/>
  <mergeCells count="9">
    <mergeCell ref="C18:D18"/>
    <mergeCell ref="B19:B29"/>
    <mergeCell ref="C19:D29"/>
    <mergeCell ref="B1:D12"/>
    <mergeCell ref="C13:D13"/>
    <mergeCell ref="C14:D14"/>
    <mergeCell ref="C15:D15"/>
    <mergeCell ref="C16:D16"/>
    <mergeCell ref="C17:D17"/>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5F787-EEEC-4F34-81DF-7D66811D475F}">
  <dimension ref="A1:AF65"/>
  <sheetViews>
    <sheetView showGridLines="0" rightToLeft="1" zoomScaleNormal="100" workbookViewId="0">
      <selection activeCell="C19" sqref="C19:D29"/>
    </sheetView>
  </sheetViews>
  <sheetFormatPr defaultRowHeight="14.25" x14ac:dyDescent="0.2"/>
  <cols>
    <col min="1" max="1" width="0.875" customWidth="1"/>
    <col min="2" max="2" width="10.25" bestFit="1" customWidth="1"/>
    <col min="3" max="3" width="26.75" bestFit="1" customWidth="1"/>
    <col min="4" max="4" width="12.125" bestFit="1" customWidth="1"/>
    <col min="5" max="5" width="1.875" customWidth="1"/>
    <col min="6" max="6" width="14.25" customWidth="1"/>
    <col min="7" max="7" width="17.625" bestFit="1" customWidth="1"/>
    <col min="8" max="8" width="13.5" bestFit="1" customWidth="1"/>
    <col min="9" max="9" width="13.25" bestFit="1" customWidth="1"/>
    <col min="10" max="10" width="29.25" bestFit="1" customWidth="1"/>
    <col min="11" max="11" width="10.875" bestFit="1" customWidth="1"/>
    <col min="12" max="12" width="11.625" bestFit="1" customWidth="1"/>
    <col min="13" max="13" width="11.375" bestFit="1" customWidth="1"/>
    <col min="14" max="14" width="6.125" bestFit="1" customWidth="1"/>
    <col min="15" max="15" width="7.625" bestFit="1" customWidth="1"/>
    <col min="16" max="16" width="21.25" bestFit="1" customWidth="1"/>
    <col min="17" max="18" width="18.125" bestFit="1" customWidth="1"/>
    <col min="19" max="19" width="6" customWidth="1"/>
  </cols>
  <sheetData>
    <row r="1" spans="1:32" ht="6" customHeight="1" x14ac:dyDescent="0.4">
      <c r="A1" s="72"/>
      <c r="B1" s="161"/>
      <c r="C1" s="161"/>
      <c r="D1" s="161"/>
      <c r="E1" s="73"/>
      <c r="F1" s="73"/>
      <c r="G1" s="73"/>
      <c r="H1" s="73"/>
      <c r="I1" s="73"/>
      <c r="J1" s="73"/>
      <c r="K1" s="73"/>
      <c r="L1" s="73"/>
      <c r="M1" s="73"/>
      <c r="N1" s="73"/>
      <c r="O1" s="73"/>
      <c r="P1" s="73"/>
      <c r="Q1" s="73"/>
      <c r="R1" s="73"/>
      <c r="S1" s="73"/>
      <c r="T1" s="42"/>
      <c r="U1" s="42"/>
      <c r="V1" s="42"/>
      <c r="W1" s="42"/>
      <c r="X1" s="42"/>
      <c r="Y1" s="42"/>
      <c r="Z1" s="42"/>
      <c r="AA1" s="42"/>
      <c r="AB1" s="42"/>
      <c r="AC1" s="42"/>
      <c r="AD1" s="42"/>
      <c r="AE1" s="42"/>
      <c r="AF1" s="42"/>
    </row>
    <row r="2" spans="1:32" ht="6" customHeight="1" thickBot="1" x14ac:dyDescent="0.45">
      <c r="A2" s="72"/>
      <c r="B2" s="161"/>
      <c r="C2" s="161"/>
      <c r="D2" s="161"/>
      <c r="E2" s="73"/>
      <c r="F2" s="74"/>
      <c r="G2" s="74"/>
      <c r="H2" s="74"/>
      <c r="I2" s="74"/>
      <c r="J2" s="74"/>
      <c r="K2" s="74"/>
      <c r="L2" s="74"/>
      <c r="M2" s="74"/>
      <c r="N2" s="74"/>
      <c r="O2" s="74"/>
      <c r="P2" s="74"/>
      <c r="Q2" s="74"/>
      <c r="R2" s="73"/>
      <c r="S2" s="73"/>
      <c r="T2" s="42"/>
      <c r="U2" s="42"/>
      <c r="V2" s="42"/>
      <c r="W2" s="42"/>
      <c r="X2" s="42"/>
      <c r="Y2" s="42"/>
      <c r="Z2" s="42"/>
      <c r="AA2" s="42"/>
      <c r="AB2" s="42"/>
      <c r="AC2" s="42"/>
      <c r="AD2" s="42"/>
      <c r="AE2" s="42"/>
      <c r="AF2" s="42"/>
    </row>
    <row r="3" spans="1:32" ht="15" customHeight="1" x14ac:dyDescent="0.4">
      <c r="A3" s="72"/>
      <c r="B3" s="161"/>
      <c r="C3" s="161"/>
      <c r="D3" s="161"/>
      <c r="E3" s="73"/>
      <c r="F3" s="205" t="s">
        <v>86</v>
      </c>
      <c r="G3" s="206"/>
      <c r="H3" s="206"/>
      <c r="I3" s="206"/>
      <c r="J3" s="206"/>
      <c r="K3" s="206"/>
      <c r="L3" s="206"/>
      <c r="M3" s="206"/>
      <c r="N3" s="206"/>
      <c r="O3" s="206"/>
      <c r="P3" s="206"/>
      <c r="Q3" s="207"/>
      <c r="R3" s="73"/>
      <c r="S3" s="73"/>
      <c r="T3" s="42"/>
      <c r="U3" s="42"/>
      <c r="V3" s="42"/>
      <c r="W3" s="42"/>
      <c r="X3" s="42"/>
      <c r="Y3" s="42"/>
      <c r="Z3" s="42"/>
      <c r="AA3" s="42"/>
      <c r="AB3" s="42"/>
      <c r="AC3" s="42"/>
      <c r="AD3" s="42"/>
      <c r="AE3" s="42"/>
      <c r="AF3" s="42"/>
    </row>
    <row r="4" spans="1:32" ht="15.75" customHeight="1" x14ac:dyDescent="0.4">
      <c r="A4" s="72"/>
      <c r="B4" s="161"/>
      <c r="C4" s="161"/>
      <c r="D4" s="161"/>
      <c r="E4" s="73"/>
      <c r="F4" s="75" t="s">
        <v>14</v>
      </c>
      <c r="G4" s="4" t="s">
        <v>27</v>
      </c>
      <c r="H4" s="59" t="s">
        <v>24</v>
      </c>
      <c r="I4" s="4" t="s">
        <v>16</v>
      </c>
      <c r="J4" s="59" t="s">
        <v>15</v>
      </c>
      <c r="K4" s="59" t="s">
        <v>25</v>
      </c>
      <c r="L4" s="4" t="s">
        <v>17</v>
      </c>
      <c r="M4" s="59" t="s">
        <v>60</v>
      </c>
      <c r="N4" s="59" t="s">
        <v>18</v>
      </c>
      <c r="O4" s="59" t="s">
        <v>34</v>
      </c>
      <c r="P4" s="59" t="s">
        <v>111</v>
      </c>
      <c r="Q4" s="14" t="s">
        <v>35</v>
      </c>
      <c r="R4" s="73"/>
      <c r="S4" s="73"/>
      <c r="T4" s="42"/>
      <c r="U4" s="42"/>
      <c r="V4" s="42"/>
      <c r="W4" s="42"/>
      <c r="X4" s="42"/>
      <c r="Y4" s="42"/>
      <c r="Z4" s="42"/>
      <c r="AA4" s="42"/>
      <c r="AB4" s="42"/>
      <c r="AC4" s="42"/>
      <c r="AD4" s="42"/>
      <c r="AE4" s="42"/>
      <c r="AF4" s="42"/>
    </row>
    <row r="5" spans="1:32" ht="15" customHeight="1" x14ac:dyDescent="0.4">
      <c r="A5" s="72"/>
      <c r="B5" s="161"/>
      <c r="C5" s="161"/>
      <c r="D5" s="161"/>
      <c r="E5" s="73"/>
      <c r="F5" s="208" t="s">
        <v>19</v>
      </c>
      <c r="G5" s="199" t="e">
        <f>I5*H5</f>
        <v>#DIV/0!</v>
      </c>
      <c r="H5" s="203">
        <v>0.2</v>
      </c>
      <c r="I5" s="199" t="e">
        <f>(L5*K5)+(L6*K6)</f>
        <v>#DIV/0!</v>
      </c>
      <c r="J5" s="76" t="s">
        <v>26</v>
      </c>
      <c r="K5" s="77">
        <v>0.8</v>
      </c>
      <c r="L5" s="78" t="e">
        <f>IF(M5&lt;=N5,1,IF(M5&gt;=O5,0,Q5))</f>
        <v>#DIV/0!</v>
      </c>
      <c r="M5" s="63" t="e">
        <f>'صفحة الإدخال'!I4/'صفحة الإدخال'!I12</f>
        <v>#DIV/0!</v>
      </c>
      <c r="N5" s="63">
        <v>0.15</v>
      </c>
      <c r="O5" s="63">
        <v>0.25</v>
      </c>
      <c r="P5" s="63" t="e">
        <f>M5-N5</f>
        <v>#DIV/0!</v>
      </c>
      <c r="Q5" s="79" t="e">
        <f>1-(P5*10)</f>
        <v>#DIV/0!</v>
      </c>
      <c r="R5" s="73"/>
      <c r="S5" s="73"/>
      <c r="T5" s="42"/>
      <c r="U5" s="42"/>
      <c r="V5" s="42"/>
      <c r="W5" s="42"/>
      <c r="X5" s="42"/>
      <c r="Y5" s="42"/>
      <c r="Z5" s="42"/>
      <c r="AA5" s="42"/>
      <c r="AB5" s="42"/>
      <c r="AC5" s="42"/>
      <c r="AD5" s="42"/>
      <c r="AE5" s="42"/>
      <c r="AF5" s="42"/>
    </row>
    <row r="6" spans="1:32" ht="15.75" customHeight="1" x14ac:dyDescent="0.4">
      <c r="A6" s="72"/>
      <c r="B6" s="161"/>
      <c r="C6" s="161"/>
      <c r="D6" s="161"/>
      <c r="E6" s="73"/>
      <c r="F6" s="209"/>
      <c r="G6" s="200"/>
      <c r="H6" s="204"/>
      <c r="I6" s="200"/>
      <c r="J6" s="11" t="s">
        <v>30</v>
      </c>
      <c r="K6" s="80">
        <v>0.2</v>
      </c>
      <c r="L6" s="81" t="e">
        <f>IF(M6&gt;=1,1,IF(M6&lt;=0,0,M6))</f>
        <v>#DIV/0!</v>
      </c>
      <c r="M6" s="82" t="e">
        <f>('صفحة الإدخال'!I15-'صفحة الإدخال'!I9)/'صفحة الإدخال'!I4</f>
        <v>#DIV/0!</v>
      </c>
      <c r="N6" s="82">
        <v>1</v>
      </c>
      <c r="O6" s="82">
        <v>0</v>
      </c>
      <c r="P6" s="83" t="e">
        <f t="shared" ref="P6:P14" si="0">M6-N6</f>
        <v>#DIV/0!</v>
      </c>
      <c r="Q6" s="84" t="s">
        <v>38</v>
      </c>
      <c r="R6" s="73"/>
      <c r="S6" s="73"/>
      <c r="T6" s="42"/>
      <c r="U6" s="42"/>
      <c r="V6" s="42"/>
      <c r="W6" s="42"/>
      <c r="X6" s="42"/>
      <c r="Y6" s="42"/>
      <c r="Z6" s="42"/>
      <c r="AA6" s="42"/>
      <c r="AB6" s="42"/>
      <c r="AC6" s="42"/>
      <c r="AD6" s="42"/>
      <c r="AE6" s="42"/>
      <c r="AF6" s="42"/>
    </row>
    <row r="7" spans="1:32" ht="14.25" customHeight="1" x14ac:dyDescent="0.4">
      <c r="A7" s="72"/>
      <c r="B7" s="161"/>
      <c r="C7" s="161"/>
      <c r="D7" s="161"/>
      <c r="E7" s="73"/>
      <c r="F7" s="208" t="s">
        <v>20</v>
      </c>
      <c r="G7" s="199" t="e">
        <f>I7*H7</f>
        <v>#DIV/0!</v>
      </c>
      <c r="H7" s="203">
        <v>0.45</v>
      </c>
      <c r="I7" s="210" t="e">
        <f>(L7*K7)+(L8*K8)</f>
        <v>#DIV/0!</v>
      </c>
      <c r="J7" s="76" t="s">
        <v>36</v>
      </c>
      <c r="K7" s="77">
        <v>0.6</v>
      </c>
      <c r="L7" s="78" t="e">
        <f>IF(M7&gt;=N7,1,IF(M7&lt;=O7,0,Q7))</f>
        <v>#DIV/0!</v>
      </c>
      <c r="M7" s="63" t="e">
        <f>('صفحة الإدخال'!I5+'صفحة الإدخال'!I6)/'صفحة الإدخال'!I12</f>
        <v>#DIV/0!</v>
      </c>
      <c r="N7" s="63">
        <v>0.75</v>
      </c>
      <c r="O7" s="63">
        <v>0.35</v>
      </c>
      <c r="P7" s="85" t="e">
        <f t="shared" si="0"/>
        <v>#DIV/0!</v>
      </c>
      <c r="Q7" s="79" t="e">
        <f>(M7-0.4)*2.5</f>
        <v>#DIV/0!</v>
      </c>
      <c r="R7" s="73"/>
      <c r="S7" s="73"/>
      <c r="T7" s="42"/>
      <c r="U7" s="42"/>
      <c r="V7" s="42"/>
      <c r="W7" s="42"/>
      <c r="X7" s="42"/>
      <c r="Y7" s="42"/>
      <c r="Z7" s="42"/>
      <c r="AA7" s="42"/>
      <c r="AB7" s="42"/>
      <c r="AC7" s="42"/>
      <c r="AD7" s="42"/>
      <c r="AE7" s="42"/>
      <c r="AF7" s="42"/>
    </row>
    <row r="8" spans="1:32" ht="15.75" customHeight="1" x14ac:dyDescent="0.4">
      <c r="A8" s="72"/>
      <c r="B8" s="161"/>
      <c r="C8" s="161"/>
      <c r="D8" s="161"/>
      <c r="E8" s="73"/>
      <c r="F8" s="208"/>
      <c r="G8" s="199"/>
      <c r="H8" s="203"/>
      <c r="I8" s="210"/>
      <c r="J8" s="76" t="s">
        <v>37</v>
      </c>
      <c r="K8" s="77">
        <v>0.4</v>
      </c>
      <c r="L8" s="78">
        <f>IF(M8&lt;=N8,1,IF(M8&gt;=O8,0,Q8))</f>
        <v>0</v>
      </c>
      <c r="M8" s="63" t="str">
        <f>IF('صفحة الإدخال'!I5=0,"0%",'صفحة الإدخال'!I6/'صفحة الإدخال'!I5)</f>
        <v>0%</v>
      </c>
      <c r="N8" s="63">
        <v>0.15</v>
      </c>
      <c r="O8" s="63">
        <v>0.25</v>
      </c>
      <c r="P8" s="85">
        <f t="shared" si="0"/>
        <v>-0.15</v>
      </c>
      <c r="Q8" s="79">
        <f>1-(P8*10)</f>
        <v>2.5</v>
      </c>
      <c r="R8" s="73"/>
      <c r="S8" s="73"/>
      <c r="T8" s="42"/>
      <c r="U8" s="42"/>
      <c r="V8" s="42"/>
      <c r="W8" s="42"/>
      <c r="X8" s="42"/>
      <c r="Y8" s="42"/>
      <c r="Z8" s="42"/>
      <c r="AA8" s="42"/>
      <c r="AB8" s="42"/>
      <c r="AC8" s="42"/>
      <c r="AD8" s="42"/>
      <c r="AE8" s="42"/>
      <c r="AF8" s="42"/>
    </row>
    <row r="9" spans="1:32" ht="15" customHeight="1" x14ac:dyDescent="0.4">
      <c r="A9" s="72"/>
      <c r="B9" s="161"/>
      <c r="C9" s="161"/>
      <c r="D9" s="161"/>
      <c r="E9" s="73"/>
      <c r="F9" s="211" t="s">
        <v>21</v>
      </c>
      <c r="G9" s="198" t="e">
        <f>I9*H9</f>
        <v>#DIV/0!</v>
      </c>
      <c r="H9" s="202">
        <v>0.1</v>
      </c>
      <c r="I9" s="198" t="e">
        <f>(L9*K9)+(L10*K10)+(L11*K11)</f>
        <v>#DIV/0!</v>
      </c>
      <c r="J9" s="86" t="s">
        <v>42</v>
      </c>
      <c r="K9" s="87">
        <v>0.3</v>
      </c>
      <c r="L9" s="88" t="e">
        <f>IF(M9&lt;=N9,1,IF(M9&gt;=O9,0,Q9))</f>
        <v>#DIV/0!</v>
      </c>
      <c r="M9" s="89" t="e">
        <f>'صفحة الإدخال'!I9/'صفحة الإدخال'!I12</f>
        <v>#DIV/0!</v>
      </c>
      <c r="N9" s="89">
        <v>0.05</v>
      </c>
      <c r="O9" s="89">
        <v>0.1</v>
      </c>
      <c r="P9" s="90" t="e">
        <f t="shared" si="0"/>
        <v>#DIV/0!</v>
      </c>
      <c r="Q9" s="91" t="e">
        <f>1-(P9*20)</f>
        <v>#DIV/0!</v>
      </c>
      <c r="R9" s="73"/>
      <c r="S9" s="73"/>
      <c r="T9" s="42"/>
      <c r="U9" s="42"/>
      <c r="V9" s="42"/>
      <c r="W9" s="42"/>
      <c r="X9" s="42"/>
      <c r="Y9" s="42"/>
      <c r="Z9" s="42"/>
      <c r="AA9" s="42"/>
      <c r="AB9" s="42"/>
      <c r="AC9" s="42"/>
      <c r="AD9" s="42"/>
      <c r="AE9" s="42"/>
      <c r="AF9" s="42"/>
    </row>
    <row r="10" spans="1:32" ht="15" customHeight="1" x14ac:dyDescent="0.4">
      <c r="A10" s="72"/>
      <c r="B10" s="161"/>
      <c r="C10" s="161"/>
      <c r="D10" s="161"/>
      <c r="E10" s="73"/>
      <c r="F10" s="208"/>
      <c r="G10" s="199"/>
      <c r="H10" s="203"/>
      <c r="I10" s="199"/>
      <c r="J10" s="76" t="s">
        <v>43</v>
      </c>
      <c r="K10" s="77">
        <v>0.3</v>
      </c>
      <c r="L10" s="78" t="e">
        <f>IF(M10&lt;=N10,1,IF(M10&gt;=O10,0,Q10))</f>
        <v>#DIV/0!</v>
      </c>
      <c r="M10" s="63" t="e">
        <f>'صفحة الإدخال'!I9/'صفحة الإدخال'!I15</f>
        <v>#DIV/0!</v>
      </c>
      <c r="N10" s="63">
        <v>0.1</v>
      </c>
      <c r="O10" s="63">
        <v>0.2</v>
      </c>
      <c r="P10" s="85" t="e">
        <f t="shared" si="0"/>
        <v>#DIV/0!</v>
      </c>
      <c r="Q10" s="79" t="e">
        <f>1-(P10*10)</f>
        <v>#DIV/0!</v>
      </c>
      <c r="R10" s="73"/>
      <c r="S10" s="73"/>
      <c r="T10" s="42"/>
      <c r="U10" s="42"/>
      <c r="V10" s="42"/>
      <c r="W10" s="42"/>
      <c r="X10" s="42"/>
      <c r="Y10" s="42"/>
      <c r="Z10" s="42"/>
      <c r="AA10" s="42"/>
      <c r="AB10" s="42"/>
      <c r="AC10" s="42"/>
      <c r="AD10" s="42"/>
      <c r="AE10" s="42"/>
      <c r="AF10" s="42"/>
    </row>
    <row r="11" spans="1:32" ht="15.75" customHeight="1" x14ac:dyDescent="0.4">
      <c r="A11" s="72"/>
      <c r="B11" s="161"/>
      <c r="C11" s="161"/>
      <c r="D11" s="161"/>
      <c r="E11" s="73"/>
      <c r="F11" s="209"/>
      <c r="G11" s="200"/>
      <c r="H11" s="204"/>
      <c r="I11" s="200"/>
      <c r="J11" s="11" t="s">
        <v>44</v>
      </c>
      <c r="K11" s="80">
        <v>0.4</v>
      </c>
      <c r="L11" s="81" t="e">
        <f>IF(M11&gt;=N11,1,IF(M11&lt;=O11,0,Q11))</f>
        <v>#DIV/0!</v>
      </c>
      <c r="M11" s="82" t="e">
        <f>'صفحة الإدخال'!I15/'صفحة الإدخال'!I21</f>
        <v>#DIV/0!</v>
      </c>
      <c r="N11" s="82">
        <v>7.4999999999999997E-2</v>
      </c>
      <c r="O11" s="82">
        <v>0</v>
      </c>
      <c r="P11" s="83" t="e">
        <f>M11-N11</f>
        <v>#DIV/0!</v>
      </c>
      <c r="Q11" s="92" t="e">
        <f>M11/N11</f>
        <v>#DIV/0!</v>
      </c>
      <c r="R11" s="73"/>
      <c r="S11" s="73"/>
      <c r="T11" s="42"/>
      <c r="U11" s="42"/>
      <c r="V11" s="42"/>
      <c r="W11" s="42"/>
      <c r="X11" s="42"/>
      <c r="Y11" s="42"/>
      <c r="Z11" s="42"/>
      <c r="AA11" s="42"/>
      <c r="AB11" s="42"/>
      <c r="AC11" s="42"/>
      <c r="AD11" s="42"/>
      <c r="AE11" s="42"/>
      <c r="AF11" s="42"/>
    </row>
    <row r="12" spans="1:32" ht="15" customHeight="1" thickBot="1" x14ac:dyDescent="0.45">
      <c r="A12" s="72"/>
      <c r="B12" s="162"/>
      <c r="C12" s="162"/>
      <c r="D12" s="162"/>
      <c r="E12" s="73"/>
      <c r="F12" s="208" t="s">
        <v>22</v>
      </c>
      <c r="G12" s="199" t="e">
        <f>I12*H12</f>
        <v>#DIV/0!</v>
      </c>
      <c r="H12" s="203">
        <v>0.1</v>
      </c>
      <c r="I12" s="199" t="e">
        <f>(L12*K12)+(L13*K13)</f>
        <v>#DIV/0!</v>
      </c>
      <c r="J12" s="76" t="s">
        <v>49</v>
      </c>
      <c r="K12" s="77">
        <v>0.5</v>
      </c>
      <c r="L12" s="78" t="e">
        <f>IF(M12&lt;=N12,1,IF(M12&gt;=O12,0,Q12))</f>
        <v>#DIV/0!</v>
      </c>
      <c r="M12" s="63" t="e">
        <f>'صفحة الإدخال'!I10/'صفحة الإدخال'!I12</f>
        <v>#DIV/0!</v>
      </c>
      <c r="N12" s="63">
        <v>0.05</v>
      </c>
      <c r="O12" s="63">
        <v>0.1</v>
      </c>
      <c r="P12" s="85" t="e">
        <f t="shared" si="0"/>
        <v>#DIV/0!</v>
      </c>
      <c r="Q12" s="79" t="e">
        <f>1-(P12*20)</f>
        <v>#DIV/0!</v>
      </c>
      <c r="R12" s="73"/>
      <c r="S12" s="73"/>
      <c r="T12" s="42"/>
      <c r="U12" s="42"/>
      <c r="V12" s="42"/>
      <c r="W12" s="42"/>
      <c r="X12" s="42"/>
      <c r="Y12" s="42"/>
      <c r="Z12" s="42"/>
      <c r="AA12" s="42"/>
      <c r="AB12" s="42"/>
      <c r="AC12" s="42"/>
      <c r="AD12" s="42"/>
      <c r="AE12" s="42"/>
      <c r="AF12" s="42"/>
    </row>
    <row r="13" spans="1:32" ht="15.75" customHeight="1" thickBot="1" x14ac:dyDescent="0.45">
      <c r="A13" s="72"/>
      <c r="B13" s="47" t="s">
        <v>93</v>
      </c>
      <c r="C13" s="192">
        <f>'صفحة الإدخال'!C14:D14</f>
        <v>0</v>
      </c>
      <c r="D13" s="193"/>
      <c r="E13" s="73"/>
      <c r="F13" s="208"/>
      <c r="G13" s="199"/>
      <c r="H13" s="203"/>
      <c r="I13" s="199"/>
      <c r="J13" s="76" t="s">
        <v>50</v>
      </c>
      <c r="K13" s="77">
        <v>0.5</v>
      </c>
      <c r="L13" s="78" t="e">
        <f>IF(M13&lt;=N13,1,IF(M13&gt;=O13,0,Q13))</f>
        <v>#DIV/0!</v>
      </c>
      <c r="M13" s="63" t="e">
        <f>'صفحة الإدخال'!I10/'صفحة الإدخال'!I16</f>
        <v>#DIV/0!</v>
      </c>
      <c r="N13" s="63">
        <v>0.1</v>
      </c>
      <c r="O13" s="63">
        <v>0.2</v>
      </c>
      <c r="P13" s="85" t="e">
        <f t="shared" si="0"/>
        <v>#DIV/0!</v>
      </c>
      <c r="Q13" s="79" t="e">
        <f>1-(P13*10)</f>
        <v>#DIV/0!</v>
      </c>
      <c r="R13" s="73"/>
      <c r="S13" s="73"/>
      <c r="T13" s="42"/>
      <c r="U13" s="42"/>
      <c r="V13" s="42"/>
      <c r="W13" s="42"/>
      <c r="X13" s="42"/>
      <c r="Y13" s="42"/>
      <c r="Z13" s="42"/>
      <c r="AA13" s="42"/>
      <c r="AB13" s="42"/>
      <c r="AC13" s="42"/>
      <c r="AD13" s="42"/>
      <c r="AE13" s="42"/>
      <c r="AF13" s="42"/>
    </row>
    <row r="14" spans="1:32" ht="14.25" customHeight="1" x14ac:dyDescent="0.4">
      <c r="A14" s="72"/>
      <c r="B14" s="48" t="s">
        <v>94</v>
      </c>
      <c r="C14" s="194">
        <f>'صفحة الإدخال'!C15:D15</f>
        <v>0</v>
      </c>
      <c r="D14" s="195"/>
      <c r="E14" s="73"/>
      <c r="F14" s="211" t="s">
        <v>23</v>
      </c>
      <c r="G14" s="198" t="e">
        <f>I14*H14</f>
        <v>#DIV/0!</v>
      </c>
      <c r="H14" s="202">
        <v>0.15</v>
      </c>
      <c r="I14" s="198" t="e">
        <f>(L14*K14)+(L15*K15)</f>
        <v>#DIV/0!</v>
      </c>
      <c r="J14" s="86" t="s">
        <v>112</v>
      </c>
      <c r="K14" s="87">
        <v>0.7</v>
      </c>
      <c r="L14" s="88" t="e">
        <f>IF(M14&gt;=N14,1,IF(M14&lt;=O14,0,Q14))</f>
        <v>#DIV/0!</v>
      </c>
      <c r="M14" s="89" t="e">
        <f>'صفحة الإدخال'!I17/('صفحة الإدخال'!I23+'صفحة الإدخال'!I24+'صفحة الإدخال'!I22)</f>
        <v>#DIV/0!</v>
      </c>
      <c r="N14" s="89">
        <v>1</v>
      </c>
      <c r="O14" s="89">
        <v>0.5</v>
      </c>
      <c r="P14" s="90" t="e">
        <f t="shared" si="0"/>
        <v>#DIV/0!</v>
      </c>
      <c r="Q14" s="91" t="e">
        <f>M14</f>
        <v>#DIV/0!</v>
      </c>
      <c r="R14" s="93" t="s">
        <v>113</v>
      </c>
      <c r="S14" s="94"/>
      <c r="T14" s="42"/>
      <c r="U14" s="42"/>
      <c r="V14" s="42"/>
      <c r="W14" s="42"/>
      <c r="X14" s="42"/>
      <c r="Y14" s="42"/>
      <c r="Z14" s="42"/>
      <c r="AA14" s="42"/>
      <c r="AB14" s="42"/>
      <c r="AC14" s="42"/>
      <c r="AD14" s="42"/>
      <c r="AE14" s="42"/>
      <c r="AF14" s="42"/>
    </row>
    <row r="15" spans="1:32" ht="14.25" customHeight="1" thickBot="1" x14ac:dyDescent="0.45">
      <c r="A15" s="72"/>
      <c r="B15" s="48" t="s">
        <v>125</v>
      </c>
      <c r="C15" s="194">
        <f>'صفحة الإدخال'!C16:D16</f>
        <v>0</v>
      </c>
      <c r="D15" s="195"/>
      <c r="E15" s="73"/>
      <c r="F15" s="208"/>
      <c r="G15" s="199"/>
      <c r="H15" s="203"/>
      <c r="I15" s="199"/>
      <c r="J15" s="95" t="s">
        <v>52</v>
      </c>
      <c r="K15" s="96">
        <v>0.3</v>
      </c>
      <c r="L15" s="97" t="e">
        <f>IF(M15&lt;N15,Q17,IF(M15&gt;O15,R17,IF(M15*30&gt;=S19,1,IF(M15*30&lt;=S18,1))))</f>
        <v>#DIV/0!</v>
      </c>
      <c r="M15" s="98" t="e">
        <f>((('صفحة الإدخال'!I17+'صفحة الإدخال'!I18)-('صفحة الإدخال'!I22+'صفحة الإدخال'!I23+'صفحة الإدخال'!I24))/'صفحة الإدخال'!I4)*12</f>
        <v>#DIV/0!</v>
      </c>
      <c r="N15" s="99">
        <v>12</v>
      </c>
      <c r="O15" s="99">
        <v>18</v>
      </c>
      <c r="P15" s="100" t="e">
        <f>N15-M15</f>
        <v>#DIV/0!</v>
      </c>
      <c r="Q15" s="101" t="e">
        <f>(M15/N15)*1</f>
        <v>#DIV/0!</v>
      </c>
      <c r="R15" s="102" t="e">
        <f>1-(M15-18)*0.125</f>
        <v>#DIV/0!</v>
      </c>
      <c r="S15" s="94"/>
      <c r="T15" s="42"/>
      <c r="U15" s="42"/>
      <c r="V15" s="42"/>
      <c r="W15" s="42"/>
      <c r="X15" s="42"/>
      <c r="Y15" s="42"/>
      <c r="Z15" s="42"/>
      <c r="AA15" s="42"/>
      <c r="AB15" s="42"/>
      <c r="AC15" s="42"/>
      <c r="AD15" s="42"/>
      <c r="AE15" s="42"/>
      <c r="AF15" s="42"/>
    </row>
    <row r="16" spans="1:32" ht="17.25" customHeight="1" thickBot="1" x14ac:dyDescent="0.45">
      <c r="A16" s="72"/>
      <c r="B16" s="48" t="s">
        <v>95</v>
      </c>
      <c r="C16" s="196">
        <f>'صفحة الإدخال'!C17:D17</f>
        <v>0</v>
      </c>
      <c r="D16" s="197"/>
      <c r="E16" s="73"/>
      <c r="F16" s="103" t="s">
        <v>28</v>
      </c>
      <c r="G16" s="104" t="e">
        <f>G5+G7+G9+G12+G14</f>
        <v>#DIV/0!</v>
      </c>
      <c r="H16" s="105">
        <f>H5+H7+H9+H12+H14</f>
        <v>1</v>
      </c>
      <c r="I16" s="106" t="s">
        <v>29</v>
      </c>
      <c r="J16" s="107"/>
      <c r="K16" s="108"/>
      <c r="L16" s="108"/>
      <c r="M16" s="108"/>
      <c r="N16" s="108"/>
      <c r="O16" s="108"/>
      <c r="P16" s="108"/>
      <c r="Q16" s="109" t="s">
        <v>115</v>
      </c>
      <c r="R16" s="93" t="s">
        <v>114</v>
      </c>
      <c r="S16" s="94"/>
      <c r="T16" s="42"/>
      <c r="U16" s="42"/>
      <c r="V16" s="42"/>
      <c r="W16" s="42"/>
      <c r="X16" s="42"/>
      <c r="Y16" s="42"/>
      <c r="Z16" s="42"/>
      <c r="AA16" s="42"/>
      <c r="AB16" s="42"/>
      <c r="AC16" s="42"/>
      <c r="AD16" s="42"/>
      <c r="AE16" s="42"/>
      <c r="AF16" s="42"/>
    </row>
    <row r="17" spans="1:32" ht="15" customHeight="1" thickBot="1" x14ac:dyDescent="0.45">
      <c r="A17" s="72"/>
      <c r="B17" s="48" t="s">
        <v>97</v>
      </c>
      <c r="C17" s="196">
        <f>'صفحة الإدخال'!C18:D18</f>
        <v>0</v>
      </c>
      <c r="D17" s="197"/>
      <c r="E17" s="73"/>
      <c r="F17" s="110" t="s">
        <v>130</v>
      </c>
      <c r="G17" s="111" t="e">
        <f>IF(G16&lt;50%,"ضعيف",IF(G16&lt;70%,"متوسط",IF(G16&lt;80%,"جيد",IF(G16&lt;90%,"جيد جداً","ممتاز"))))</f>
        <v>#DIV/0!</v>
      </c>
      <c r="H17" s="112" t="e">
        <f>H16-G16</f>
        <v>#DIV/0!</v>
      </c>
      <c r="I17" s="113" t="s">
        <v>131</v>
      </c>
      <c r="J17" s="43"/>
      <c r="K17" s="43"/>
      <c r="L17" s="43"/>
      <c r="M17" s="43"/>
      <c r="N17" s="43"/>
      <c r="O17" s="43"/>
      <c r="P17" s="43"/>
      <c r="Q17" s="114" t="e">
        <f>IF(Q15&gt;0,Q15,0)</f>
        <v>#DIV/0!</v>
      </c>
      <c r="R17" s="115" t="e">
        <f>IF(R15&gt;0,R15,0)</f>
        <v>#DIV/0!</v>
      </c>
      <c r="S17" s="116"/>
      <c r="T17" s="42"/>
      <c r="U17" s="42"/>
      <c r="V17" s="42"/>
      <c r="W17" s="42"/>
      <c r="X17" s="42"/>
      <c r="Y17" s="42"/>
      <c r="Z17" s="42"/>
      <c r="AA17" s="42"/>
      <c r="AB17" s="42"/>
      <c r="AC17" s="42"/>
      <c r="AD17" s="42"/>
      <c r="AE17" s="42"/>
      <c r="AF17" s="42"/>
    </row>
    <row r="18" spans="1:32" ht="15" customHeight="1" x14ac:dyDescent="0.4">
      <c r="A18" s="72"/>
      <c r="B18" s="48" t="s">
        <v>126</v>
      </c>
      <c r="C18" s="188">
        <f>'صفحة الإدخال'!C19:D19</f>
        <v>0</v>
      </c>
      <c r="D18" s="189"/>
      <c r="E18" s="73"/>
      <c r="F18" s="117"/>
      <c r="G18" s="117"/>
      <c r="H18" s="118"/>
      <c r="I18" s="118"/>
      <c r="J18" s="43"/>
      <c r="K18" s="43"/>
      <c r="L18" s="43"/>
      <c r="M18" s="43"/>
      <c r="N18" s="43"/>
      <c r="O18" s="43"/>
      <c r="P18" s="43"/>
      <c r="Q18" s="119"/>
      <c r="R18" s="120" t="s">
        <v>116</v>
      </c>
      <c r="S18" s="106">
        <f>O15*30</f>
        <v>540</v>
      </c>
      <c r="T18" s="42"/>
      <c r="U18" s="42"/>
      <c r="V18" s="42"/>
      <c r="W18" s="42"/>
      <c r="X18" s="42"/>
      <c r="Y18" s="42"/>
      <c r="Z18" s="42"/>
      <c r="AA18" s="42"/>
      <c r="AB18" s="42"/>
      <c r="AC18" s="42"/>
      <c r="AD18" s="42"/>
      <c r="AE18" s="42"/>
      <c r="AF18" s="42"/>
    </row>
    <row r="19" spans="1:32" ht="15.75" customHeight="1" thickBot="1" x14ac:dyDescent="0.45">
      <c r="A19" s="72"/>
      <c r="B19" s="152" t="s">
        <v>96</v>
      </c>
      <c r="C19" s="154"/>
      <c r="D19" s="155"/>
      <c r="E19" s="73"/>
      <c r="F19" s="143" t="s">
        <v>85</v>
      </c>
      <c r="G19" s="143"/>
      <c r="H19" s="143"/>
      <c r="I19" s="143"/>
      <c r="J19" s="143"/>
      <c r="K19" s="143"/>
      <c r="L19" s="143"/>
      <c r="M19" s="143"/>
      <c r="N19" s="143"/>
      <c r="O19" s="143"/>
      <c r="P19" s="43"/>
      <c r="Q19" s="74"/>
      <c r="R19" s="121" t="s">
        <v>117</v>
      </c>
      <c r="S19" s="113">
        <f>N15*30</f>
        <v>360</v>
      </c>
      <c r="T19" s="42"/>
      <c r="U19" s="42"/>
      <c r="V19" s="42"/>
      <c r="W19" s="42"/>
      <c r="X19" s="42"/>
      <c r="Y19" s="42"/>
      <c r="Z19" s="42"/>
      <c r="AA19" s="42"/>
      <c r="AB19" s="42"/>
      <c r="AC19" s="42"/>
      <c r="AD19" s="42"/>
      <c r="AE19" s="42"/>
      <c r="AF19" s="42"/>
    </row>
    <row r="20" spans="1:32" ht="15" customHeight="1" x14ac:dyDescent="0.4">
      <c r="A20" s="72"/>
      <c r="B20" s="152"/>
      <c r="C20" s="154"/>
      <c r="D20" s="155"/>
      <c r="E20" s="73"/>
      <c r="F20" s="134">
        <v>1</v>
      </c>
      <c r="G20" s="201" t="s">
        <v>132</v>
      </c>
      <c r="H20" s="201"/>
      <c r="I20" s="201"/>
      <c r="J20" s="201"/>
      <c r="K20" s="201"/>
      <c r="L20" s="201"/>
      <c r="M20" s="201"/>
      <c r="N20" s="201"/>
      <c r="O20" s="201"/>
      <c r="P20" s="43"/>
      <c r="Q20" s="74"/>
      <c r="R20" s="122"/>
      <c r="S20" s="122"/>
      <c r="T20" s="42"/>
      <c r="U20" s="42"/>
      <c r="V20" s="42"/>
      <c r="W20" s="42"/>
      <c r="X20" s="42"/>
      <c r="Y20" s="42"/>
      <c r="Z20" s="42"/>
      <c r="AA20" s="42"/>
      <c r="AB20" s="42"/>
      <c r="AC20" s="42"/>
      <c r="AD20" s="42"/>
      <c r="AE20" s="42"/>
      <c r="AF20" s="42"/>
    </row>
    <row r="21" spans="1:32" ht="15" customHeight="1" x14ac:dyDescent="0.4">
      <c r="A21" s="72"/>
      <c r="B21" s="152"/>
      <c r="C21" s="154"/>
      <c r="D21" s="155"/>
      <c r="E21" s="73"/>
      <c r="F21" s="134">
        <v>2</v>
      </c>
      <c r="G21" s="201" t="s">
        <v>133</v>
      </c>
      <c r="H21" s="201"/>
      <c r="I21" s="201"/>
      <c r="J21" s="201"/>
      <c r="K21" s="201"/>
      <c r="L21" s="201"/>
      <c r="M21" s="201"/>
      <c r="N21" s="201"/>
      <c r="O21" s="201"/>
      <c r="P21" s="117"/>
      <c r="Q21" s="117"/>
      <c r="R21" s="117"/>
      <c r="S21" s="117"/>
      <c r="T21" s="42"/>
      <c r="U21" s="42"/>
      <c r="V21" s="42"/>
      <c r="W21" s="42"/>
      <c r="X21" s="42"/>
      <c r="Y21" s="42"/>
      <c r="Z21" s="42"/>
      <c r="AA21" s="42"/>
      <c r="AB21" s="42"/>
      <c r="AC21" s="42"/>
      <c r="AD21" s="42"/>
      <c r="AE21" s="42"/>
      <c r="AF21" s="42"/>
    </row>
    <row r="22" spans="1:32" ht="15" customHeight="1" x14ac:dyDescent="0.4">
      <c r="A22" s="72"/>
      <c r="B22" s="152"/>
      <c r="C22" s="154"/>
      <c r="D22" s="155"/>
      <c r="E22" s="73"/>
      <c r="F22" s="134">
        <v>3</v>
      </c>
      <c r="G22" s="201" t="s">
        <v>87</v>
      </c>
      <c r="H22" s="201"/>
      <c r="I22" s="201"/>
      <c r="J22" s="201"/>
      <c r="K22" s="201"/>
      <c r="L22" s="201"/>
      <c r="M22" s="201"/>
      <c r="N22" s="201"/>
      <c r="O22" s="201"/>
      <c r="P22" s="117"/>
      <c r="Q22" s="117"/>
      <c r="R22" s="117"/>
      <c r="S22" s="117"/>
      <c r="T22" s="42"/>
      <c r="U22" s="42"/>
      <c r="V22" s="42"/>
      <c r="W22" s="42"/>
      <c r="X22" s="42"/>
      <c r="Y22" s="42"/>
      <c r="Z22" s="42"/>
      <c r="AA22" s="42"/>
      <c r="AB22" s="42"/>
      <c r="AC22" s="42"/>
      <c r="AD22" s="42"/>
      <c r="AE22" s="42"/>
      <c r="AF22" s="42"/>
    </row>
    <row r="23" spans="1:32" ht="15" customHeight="1" x14ac:dyDescent="0.4">
      <c r="A23" s="72"/>
      <c r="B23" s="152"/>
      <c r="C23" s="154"/>
      <c r="D23" s="155"/>
      <c r="E23" s="73"/>
      <c r="F23" s="212">
        <v>4</v>
      </c>
      <c r="G23" s="201" t="s">
        <v>88</v>
      </c>
      <c r="H23" s="201"/>
      <c r="I23" s="201"/>
      <c r="J23" s="201"/>
      <c r="K23" s="201"/>
      <c r="L23" s="201"/>
      <c r="M23" s="201"/>
      <c r="N23" s="201"/>
      <c r="O23" s="201"/>
      <c r="P23" s="117"/>
      <c r="Q23" s="117"/>
      <c r="R23" s="117"/>
      <c r="S23" s="117"/>
      <c r="T23" s="42"/>
      <c r="U23" s="42"/>
      <c r="V23" s="42"/>
      <c r="W23" s="42"/>
      <c r="X23" s="42"/>
      <c r="Y23" s="42"/>
      <c r="Z23" s="42"/>
      <c r="AA23" s="42"/>
      <c r="AB23" s="42"/>
      <c r="AC23" s="42"/>
      <c r="AD23" s="42"/>
      <c r="AE23" s="42"/>
      <c r="AF23" s="42"/>
    </row>
    <row r="24" spans="1:32" ht="14.25" customHeight="1" x14ac:dyDescent="0.4">
      <c r="A24" s="72"/>
      <c r="B24" s="152"/>
      <c r="C24" s="154"/>
      <c r="D24" s="155"/>
      <c r="E24" s="73"/>
      <c r="F24" s="212"/>
      <c r="G24" s="201"/>
      <c r="H24" s="201"/>
      <c r="I24" s="201"/>
      <c r="J24" s="201"/>
      <c r="K24" s="201"/>
      <c r="L24" s="201"/>
      <c r="M24" s="201"/>
      <c r="N24" s="201"/>
      <c r="O24" s="201"/>
      <c r="P24" s="117"/>
      <c r="Q24" s="117"/>
      <c r="R24" s="117"/>
      <c r="S24" s="117"/>
      <c r="T24" s="42"/>
      <c r="U24" s="42"/>
      <c r="V24" s="42"/>
      <c r="W24" s="42"/>
      <c r="X24" s="42"/>
      <c r="Y24" s="42"/>
      <c r="Z24" s="42"/>
      <c r="AA24" s="42"/>
      <c r="AB24" s="42"/>
      <c r="AC24" s="42"/>
      <c r="AD24" s="42"/>
      <c r="AE24" s="42"/>
      <c r="AF24" s="42"/>
    </row>
    <row r="25" spans="1:32" ht="15" customHeight="1" x14ac:dyDescent="0.4">
      <c r="A25" s="72"/>
      <c r="B25" s="152"/>
      <c r="C25" s="154"/>
      <c r="D25" s="155"/>
      <c r="E25" s="73"/>
      <c r="F25" s="135">
        <v>5</v>
      </c>
      <c r="G25" s="201" t="s">
        <v>89</v>
      </c>
      <c r="H25" s="201"/>
      <c r="I25" s="201"/>
      <c r="J25" s="201"/>
      <c r="K25" s="201"/>
      <c r="L25" s="201"/>
      <c r="M25" s="201"/>
      <c r="N25" s="201"/>
      <c r="O25" s="201"/>
      <c r="P25" s="117"/>
      <c r="Q25" s="117"/>
      <c r="R25" s="117"/>
      <c r="S25" s="117"/>
      <c r="T25" s="42"/>
      <c r="U25" s="42"/>
      <c r="V25" s="42"/>
      <c r="W25" s="42"/>
      <c r="X25" s="42"/>
      <c r="Y25" s="42"/>
      <c r="Z25" s="42"/>
      <c r="AA25" s="42"/>
      <c r="AB25" s="42"/>
      <c r="AC25" s="42"/>
      <c r="AD25" s="42"/>
      <c r="AE25" s="42"/>
      <c r="AF25" s="42"/>
    </row>
    <row r="26" spans="1:32" ht="14.25" customHeight="1" x14ac:dyDescent="0.4">
      <c r="A26" s="72"/>
      <c r="B26" s="152"/>
      <c r="C26" s="154"/>
      <c r="D26" s="155"/>
      <c r="E26" s="73"/>
      <c r="I26" s="117"/>
      <c r="J26" s="117"/>
      <c r="N26" s="117"/>
      <c r="O26" s="117"/>
      <c r="P26" s="117"/>
      <c r="Q26" s="117"/>
      <c r="R26" s="117"/>
      <c r="S26" s="117"/>
      <c r="T26" s="42"/>
      <c r="U26" s="42"/>
      <c r="V26" s="42"/>
      <c r="W26" s="42"/>
      <c r="X26" s="42"/>
      <c r="Y26" s="42"/>
      <c r="Z26" s="42"/>
      <c r="AA26" s="42"/>
      <c r="AB26" s="42"/>
      <c r="AC26" s="42"/>
      <c r="AD26" s="42"/>
      <c r="AE26" s="42"/>
      <c r="AF26" s="42"/>
    </row>
    <row r="27" spans="1:32" ht="14.25" customHeight="1" x14ac:dyDescent="0.4">
      <c r="A27" s="72"/>
      <c r="B27" s="152"/>
      <c r="C27" s="154"/>
      <c r="D27" s="155"/>
      <c r="E27" s="73"/>
      <c r="F27" s="213" t="s">
        <v>84</v>
      </c>
      <c r="G27" s="213"/>
      <c r="H27" s="213"/>
      <c r="I27" s="117"/>
      <c r="J27" s="46"/>
      <c r="N27" s="123"/>
      <c r="O27" s="123"/>
      <c r="P27" s="123"/>
      <c r="Q27" s="123"/>
      <c r="R27" s="123"/>
      <c r="S27" s="123"/>
      <c r="T27" s="42"/>
      <c r="U27" s="42"/>
      <c r="V27" s="42"/>
      <c r="W27" s="42"/>
      <c r="X27" s="42"/>
      <c r="Y27" s="42"/>
      <c r="Z27" s="42"/>
      <c r="AA27" s="42"/>
      <c r="AB27" s="42"/>
      <c r="AC27" s="42"/>
      <c r="AD27" s="42"/>
      <c r="AE27" s="42"/>
      <c r="AF27" s="42"/>
    </row>
    <row r="28" spans="1:32" ht="15" customHeight="1" x14ac:dyDescent="0.4">
      <c r="A28" s="72"/>
      <c r="B28" s="152"/>
      <c r="C28" s="154"/>
      <c r="D28" s="155"/>
      <c r="E28" s="73"/>
      <c r="F28" s="136" t="s">
        <v>9</v>
      </c>
      <c r="G28" s="136" t="s">
        <v>98</v>
      </c>
      <c r="H28" s="136" t="s">
        <v>99</v>
      </c>
      <c r="I28" s="117"/>
      <c r="J28" s="118"/>
      <c r="N28" s="118"/>
      <c r="O28" s="118"/>
      <c r="P28" s="118"/>
      <c r="Q28" s="118"/>
      <c r="R28" s="118"/>
      <c r="S28" s="118"/>
      <c r="T28" s="42"/>
      <c r="U28" s="42"/>
      <c r="V28" s="42"/>
      <c r="W28" s="42"/>
      <c r="X28" s="42"/>
      <c r="Y28" s="42"/>
      <c r="Z28" s="42"/>
      <c r="AA28" s="42"/>
      <c r="AB28" s="42"/>
      <c r="AC28" s="42"/>
      <c r="AD28" s="42"/>
      <c r="AE28" s="42"/>
      <c r="AF28" s="42"/>
    </row>
    <row r="29" spans="1:32" ht="14.25" customHeight="1" thickBot="1" x14ac:dyDescent="0.45">
      <c r="A29" s="72"/>
      <c r="B29" s="153"/>
      <c r="C29" s="156"/>
      <c r="D29" s="157"/>
      <c r="E29" s="73"/>
      <c r="F29" s="135">
        <v>1</v>
      </c>
      <c r="G29" s="136" t="s">
        <v>83</v>
      </c>
      <c r="H29" s="136" t="s">
        <v>78</v>
      </c>
      <c r="I29" s="117"/>
      <c r="J29" s="43"/>
      <c r="N29" s="46"/>
      <c r="O29" s="46"/>
      <c r="P29" s="46"/>
      <c r="Q29" s="46"/>
      <c r="R29" s="46"/>
      <c r="S29" s="46"/>
      <c r="T29" s="42"/>
      <c r="U29" s="42"/>
      <c r="V29" s="42"/>
      <c r="W29" s="42"/>
      <c r="X29" s="42"/>
      <c r="Y29" s="42"/>
      <c r="Z29" s="42"/>
      <c r="AA29" s="42"/>
      <c r="AB29" s="42"/>
      <c r="AC29" s="42"/>
      <c r="AD29" s="42"/>
      <c r="AE29" s="42"/>
      <c r="AF29" s="42"/>
    </row>
    <row r="30" spans="1:32" ht="14.25" customHeight="1" x14ac:dyDescent="0.4">
      <c r="A30" s="72"/>
      <c r="B30" s="74"/>
      <c r="C30" s="74"/>
      <c r="D30" s="74"/>
      <c r="E30" s="73"/>
      <c r="F30" s="135">
        <v>2</v>
      </c>
      <c r="G30" s="136" t="s">
        <v>82</v>
      </c>
      <c r="H30" s="136" t="s">
        <v>77</v>
      </c>
      <c r="I30" s="117"/>
      <c r="J30" s="118"/>
      <c r="N30" s="118"/>
      <c r="O30" s="118"/>
      <c r="P30" s="118"/>
      <c r="Q30" s="118"/>
      <c r="R30" s="118"/>
      <c r="S30" s="118"/>
      <c r="T30" s="42"/>
      <c r="U30" s="42"/>
      <c r="V30" s="42"/>
      <c r="W30" s="42"/>
      <c r="X30" s="42"/>
      <c r="Y30" s="42"/>
      <c r="Z30" s="42"/>
      <c r="AA30" s="42"/>
      <c r="AB30" s="42"/>
      <c r="AC30" s="42"/>
      <c r="AD30" s="42"/>
      <c r="AE30" s="42"/>
      <c r="AF30" s="42"/>
    </row>
    <row r="31" spans="1:32" ht="14.25" customHeight="1" x14ac:dyDescent="0.4">
      <c r="A31" s="72"/>
      <c r="E31" s="73"/>
      <c r="F31" s="135">
        <v>3</v>
      </c>
      <c r="G31" s="136" t="s">
        <v>81</v>
      </c>
      <c r="H31" s="136" t="s">
        <v>76</v>
      </c>
      <c r="I31" s="117"/>
      <c r="J31" s="43"/>
      <c r="N31" s="46"/>
      <c r="O31" s="46"/>
      <c r="P31" s="46"/>
      <c r="Q31" s="46"/>
      <c r="R31" s="46"/>
      <c r="S31" s="46"/>
      <c r="T31" s="42"/>
      <c r="U31" s="42"/>
      <c r="V31" s="42"/>
      <c r="W31" s="42"/>
      <c r="X31" s="42"/>
      <c r="Y31" s="42"/>
      <c r="Z31" s="42"/>
      <c r="AA31" s="42"/>
      <c r="AB31" s="42"/>
      <c r="AC31" s="42"/>
      <c r="AD31" s="42"/>
      <c r="AE31" s="42"/>
      <c r="AF31" s="42"/>
    </row>
    <row r="32" spans="1:32" ht="14.25" customHeight="1" x14ac:dyDescent="0.4">
      <c r="A32" s="72"/>
      <c r="E32" s="73"/>
      <c r="F32" s="135">
        <v>4</v>
      </c>
      <c r="G32" s="136" t="s">
        <v>80</v>
      </c>
      <c r="H32" s="136" t="s">
        <v>75</v>
      </c>
      <c r="I32" s="117"/>
      <c r="J32" s="43"/>
      <c r="N32" s="118"/>
      <c r="O32" s="118"/>
      <c r="P32" s="118"/>
      <c r="Q32" s="118"/>
      <c r="R32" s="118"/>
      <c r="S32" s="118"/>
      <c r="T32" s="42"/>
      <c r="U32" s="42"/>
      <c r="V32" s="42"/>
      <c r="W32" s="42"/>
      <c r="X32" s="42"/>
      <c r="Y32" s="42"/>
      <c r="Z32" s="42"/>
      <c r="AA32" s="42"/>
      <c r="AB32" s="42"/>
      <c r="AC32" s="42"/>
      <c r="AD32" s="42"/>
      <c r="AE32" s="42"/>
      <c r="AF32" s="42"/>
    </row>
    <row r="33" spans="1:32" ht="14.25" customHeight="1" x14ac:dyDescent="0.4">
      <c r="A33" s="72"/>
      <c r="E33" s="73"/>
      <c r="F33" s="135">
        <v>5</v>
      </c>
      <c r="G33" s="136" t="s">
        <v>79</v>
      </c>
      <c r="H33" s="136" t="s">
        <v>74</v>
      </c>
      <c r="I33" s="117"/>
      <c r="J33" s="43"/>
      <c r="K33" s="46"/>
      <c r="L33" s="46"/>
      <c r="M33" s="46"/>
      <c r="N33" s="46"/>
      <c r="O33" s="46"/>
      <c r="P33" s="46"/>
      <c r="Q33" s="46"/>
      <c r="R33" s="46"/>
      <c r="S33" s="46"/>
      <c r="T33" s="42"/>
      <c r="U33" s="42"/>
      <c r="V33" s="42"/>
      <c r="W33" s="42"/>
      <c r="X33" s="42"/>
      <c r="Y33" s="42"/>
      <c r="Z33" s="42"/>
      <c r="AA33" s="42"/>
      <c r="AB33" s="42"/>
      <c r="AC33" s="42"/>
      <c r="AD33" s="42"/>
      <c r="AE33" s="42"/>
      <c r="AF33" s="42"/>
    </row>
    <row r="34" spans="1:32" ht="14.25" customHeight="1" x14ac:dyDescent="0.4">
      <c r="A34" s="72"/>
      <c r="E34" s="73"/>
      <c r="I34" s="117"/>
      <c r="J34" s="108"/>
      <c r="K34" s="108"/>
      <c r="L34" s="108"/>
      <c r="M34" s="108"/>
      <c r="N34" s="108"/>
      <c r="O34" s="108"/>
      <c r="P34" s="108"/>
      <c r="Q34" s="108"/>
      <c r="R34" s="108"/>
      <c r="S34" s="108"/>
      <c r="T34" s="42"/>
      <c r="U34" s="42"/>
      <c r="V34" s="42"/>
      <c r="W34" s="42"/>
      <c r="X34" s="42"/>
      <c r="Y34" s="42"/>
      <c r="Z34" s="42"/>
      <c r="AA34" s="42"/>
      <c r="AB34" s="42"/>
      <c r="AC34" s="42"/>
      <c r="AD34" s="42"/>
      <c r="AE34" s="42"/>
      <c r="AF34" s="42"/>
    </row>
    <row r="35" spans="1:32" ht="14.25" customHeight="1" x14ac:dyDescent="0.2">
      <c r="A35" s="72"/>
      <c r="E35" s="123"/>
      <c r="F35" s="117"/>
      <c r="G35" s="117"/>
      <c r="H35" s="117"/>
      <c r="I35" s="117"/>
      <c r="J35" s="108"/>
      <c r="K35" s="108"/>
      <c r="L35" s="108"/>
      <c r="M35" s="108"/>
      <c r="N35" s="108"/>
      <c r="O35" s="108"/>
      <c r="P35" s="108"/>
      <c r="Q35" s="108"/>
      <c r="R35" s="108"/>
      <c r="S35" s="108"/>
      <c r="T35" s="42"/>
      <c r="U35" s="42"/>
      <c r="V35" s="42"/>
      <c r="W35" s="42"/>
      <c r="X35" s="42"/>
      <c r="Y35" s="42"/>
      <c r="Z35" s="42"/>
      <c r="AA35" s="42"/>
      <c r="AB35" s="42"/>
      <c r="AC35" s="42"/>
      <c r="AD35" s="42"/>
      <c r="AE35" s="42"/>
      <c r="AF35" s="42"/>
    </row>
    <row r="36" spans="1:32" ht="14.25" customHeight="1" x14ac:dyDescent="0.2">
      <c r="A36" s="72"/>
      <c r="E36" s="123"/>
      <c r="I36" s="117"/>
      <c r="J36" s="108"/>
      <c r="K36" s="108"/>
      <c r="L36" s="108"/>
      <c r="M36" s="108"/>
      <c r="N36" s="108"/>
      <c r="O36" s="108"/>
      <c r="P36" s="108"/>
      <c r="Q36" s="108"/>
      <c r="R36" s="108"/>
      <c r="S36" s="108"/>
      <c r="T36" s="42"/>
      <c r="U36" s="42"/>
      <c r="V36" s="42"/>
      <c r="W36" s="42"/>
      <c r="X36" s="42"/>
      <c r="Y36" s="42"/>
      <c r="Z36" s="42"/>
      <c r="AA36" s="42"/>
      <c r="AB36" s="42"/>
      <c r="AC36" s="42"/>
      <c r="AD36" s="42"/>
      <c r="AE36" s="42"/>
      <c r="AF36" s="42"/>
    </row>
    <row r="37" spans="1:32" ht="14.25" customHeight="1" x14ac:dyDescent="0.2">
      <c r="A37" s="72"/>
      <c r="E37" s="123"/>
      <c r="I37" s="117"/>
      <c r="J37" s="108"/>
      <c r="K37" s="108"/>
      <c r="L37" s="108"/>
      <c r="M37" s="108"/>
      <c r="N37" s="108"/>
      <c r="O37" s="108"/>
      <c r="P37" s="108"/>
      <c r="Q37" s="108"/>
      <c r="R37" s="108"/>
      <c r="S37" s="108"/>
      <c r="T37" s="42"/>
      <c r="U37" s="42"/>
      <c r="V37" s="42"/>
      <c r="W37" s="42"/>
      <c r="X37" s="42"/>
      <c r="Y37" s="42"/>
      <c r="Z37" s="42"/>
      <c r="AA37" s="42"/>
      <c r="AB37" s="42"/>
      <c r="AC37" s="42"/>
      <c r="AD37" s="42"/>
      <c r="AE37" s="42"/>
      <c r="AF37" s="42"/>
    </row>
    <row r="38" spans="1:32" ht="14.25" customHeight="1" x14ac:dyDescent="0.2">
      <c r="A38" s="72"/>
      <c r="B38" s="117"/>
      <c r="C38" s="117"/>
      <c r="D38" s="117"/>
      <c r="E38" s="123"/>
      <c r="I38" s="117"/>
      <c r="J38" s="108"/>
      <c r="K38" s="108"/>
      <c r="L38" s="108"/>
      <c r="M38" s="108"/>
      <c r="N38" s="108"/>
      <c r="O38" s="108"/>
      <c r="P38" s="108"/>
      <c r="Q38" s="108"/>
      <c r="R38" s="108"/>
      <c r="S38" s="108"/>
      <c r="T38" s="42"/>
      <c r="U38" s="42"/>
      <c r="V38" s="42"/>
      <c r="W38" s="42"/>
      <c r="X38" s="42"/>
      <c r="Y38" s="42"/>
      <c r="Z38" s="42"/>
      <c r="AA38" s="42"/>
      <c r="AB38" s="42"/>
      <c r="AC38" s="42"/>
      <c r="AD38" s="42"/>
      <c r="AE38" s="42"/>
      <c r="AF38" s="42"/>
    </row>
    <row r="39" spans="1:32" ht="14.25" customHeight="1" x14ac:dyDescent="0.2">
      <c r="A39" s="72"/>
      <c r="B39" s="117"/>
      <c r="C39" s="117"/>
      <c r="D39" s="117"/>
      <c r="E39" s="123"/>
      <c r="I39" s="117"/>
      <c r="J39" s="124"/>
      <c r="K39" s="108"/>
      <c r="L39" s="108"/>
      <c r="M39" s="108"/>
      <c r="N39" s="108"/>
      <c r="O39" s="108"/>
      <c r="P39" s="108"/>
      <c r="Q39" s="108"/>
      <c r="R39" s="108"/>
      <c r="S39" s="108"/>
      <c r="T39" s="42"/>
      <c r="U39" s="42"/>
      <c r="V39" s="42"/>
      <c r="W39" s="42"/>
      <c r="X39" s="42"/>
      <c r="Y39" s="42"/>
      <c r="Z39" s="42"/>
      <c r="AA39" s="42"/>
      <c r="AB39" s="42"/>
      <c r="AC39" s="42"/>
      <c r="AD39" s="42"/>
      <c r="AE39" s="42"/>
      <c r="AF39" s="42"/>
    </row>
    <row r="40" spans="1:32" ht="14.25" customHeight="1" x14ac:dyDescent="0.2">
      <c r="A40" s="72"/>
      <c r="B40" s="117"/>
      <c r="C40" s="117"/>
      <c r="D40" s="117"/>
      <c r="E40" s="123"/>
      <c r="I40" s="117"/>
      <c r="J40" s="124"/>
      <c r="K40" s="108"/>
      <c r="L40" s="108"/>
      <c r="M40" s="108"/>
      <c r="N40" s="108"/>
      <c r="O40" s="108"/>
      <c r="P40" s="108"/>
      <c r="Q40" s="108"/>
      <c r="R40" s="108"/>
      <c r="S40" s="108"/>
      <c r="T40" s="42"/>
      <c r="U40" s="42"/>
      <c r="V40" s="42"/>
      <c r="W40" s="42"/>
      <c r="X40" s="42"/>
      <c r="Y40" s="42"/>
      <c r="Z40" s="42"/>
      <c r="AA40" s="42"/>
      <c r="AB40" s="42"/>
      <c r="AC40" s="42"/>
      <c r="AD40" s="42"/>
      <c r="AE40" s="42"/>
      <c r="AF40" s="42"/>
    </row>
    <row r="41" spans="1:32" ht="14.25" customHeight="1" x14ac:dyDescent="0.2">
      <c r="A41" s="72"/>
      <c r="B41" s="117"/>
      <c r="C41" s="117"/>
      <c r="D41" s="117"/>
      <c r="E41" s="72"/>
      <c r="I41" s="117"/>
      <c r="J41" s="72"/>
      <c r="K41" s="72"/>
      <c r="L41" s="72"/>
      <c r="M41" s="72"/>
      <c r="N41" s="72"/>
      <c r="O41" s="72"/>
      <c r="P41" s="72"/>
      <c r="Q41" s="72"/>
      <c r="R41" s="72"/>
      <c r="S41" s="72"/>
      <c r="T41" s="42"/>
      <c r="U41" s="42"/>
      <c r="V41" s="42"/>
      <c r="W41" s="42"/>
      <c r="X41" s="42"/>
      <c r="Y41" s="42"/>
      <c r="Z41" s="42"/>
      <c r="AA41" s="42"/>
      <c r="AB41" s="42"/>
      <c r="AC41" s="42"/>
      <c r="AD41" s="42"/>
      <c r="AE41" s="42"/>
      <c r="AF41" s="42"/>
    </row>
    <row r="42" spans="1:32" ht="14.25" customHeight="1" x14ac:dyDescent="0.2">
      <c r="A42" s="72"/>
      <c r="B42" s="117"/>
      <c r="C42" s="117"/>
      <c r="D42" s="117"/>
      <c r="E42" s="72"/>
      <c r="I42" s="72"/>
      <c r="J42" s="117"/>
      <c r="K42" s="117"/>
      <c r="L42" s="117"/>
      <c r="M42" s="117"/>
      <c r="N42" s="117"/>
      <c r="O42" s="117"/>
      <c r="P42" s="117"/>
      <c r="Q42" s="117"/>
      <c r="R42" s="117"/>
      <c r="S42" s="117"/>
      <c r="T42" s="42"/>
      <c r="U42" s="42"/>
      <c r="V42" s="42"/>
      <c r="W42" s="42"/>
      <c r="X42" s="42"/>
      <c r="Y42" s="42"/>
      <c r="Z42" s="42"/>
      <c r="AA42" s="42"/>
      <c r="AB42" s="42"/>
      <c r="AC42" s="42"/>
      <c r="AD42" s="42"/>
      <c r="AE42" s="42"/>
      <c r="AF42" s="42"/>
    </row>
    <row r="43" spans="1:32" ht="14.25" customHeight="1" x14ac:dyDescent="0.2">
      <c r="A43" s="72"/>
      <c r="B43" s="117"/>
      <c r="C43" s="117"/>
      <c r="D43" s="117"/>
      <c r="E43" s="72"/>
      <c r="F43" s="72"/>
      <c r="G43" s="72"/>
      <c r="H43" s="72"/>
      <c r="I43" s="72"/>
      <c r="J43" s="117"/>
      <c r="K43" s="117"/>
      <c r="L43" s="117"/>
      <c r="M43" s="117"/>
      <c r="N43" s="117"/>
      <c r="O43" s="117"/>
      <c r="P43" s="117"/>
      <c r="Q43" s="117"/>
      <c r="R43" s="117"/>
      <c r="S43" s="117"/>
      <c r="T43" s="42"/>
      <c r="U43" s="42"/>
      <c r="V43" s="42"/>
      <c r="W43" s="42"/>
      <c r="X43" s="42"/>
      <c r="Y43" s="42"/>
      <c r="Z43" s="42"/>
      <c r="AA43" s="42"/>
      <c r="AB43" s="42"/>
      <c r="AC43" s="42"/>
      <c r="AD43" s="42"/>
      <c r="AE43" s="42"/>
      <c r="AF43" s="42"/>
    </row>
    <row r="44" spans="1:32" ht="14.25" customHeight="1" x14ac:dyDescent="0.2">
      <c r="A44" s="72"/>
      <c r="B44" s="117"/>
      <c r="C44" s="117"/>
      <c r="D44" s="117"/>
      <c r="E44" s="72"/>
      <c r="F44" s="72"/>
      <c r="G44" s="72"/>
      <c r="H44" s="72"/>
      <c r="I44" s="72"/>
      <c r="J44" s="117"/>
      <c r="K44" s="117"/>
      <c r="L44" s="117"/>
      <c r="M44" s="117"/>
      <c r="N44" s="117"/>
      <c r="O44" s="117"/>
      <c r="P44" s="117"/>
      <c r="Q44" s="117"/>
      <c r="R44" s="117"/>
      <c r="S44" s="117"/>
      <c r="T44" s="42"/>
      <c r="U44" s="42"/>
      <c r="V44" s="42"/>
      <c r="W44" s="42"/>
      <c r="X44" s="42"/>
      <c r="Y44" s="42"/>
      <c r="Z44" s="42"/>
      <c r="AA44" s="42"/>
      <c r="AB44" s="42"/>
      <c r="AC44" s="42"/>
      <c r="AD44" s="42"/>
      <c r="AE44" s="42"/>
      <c r="AF44" s="42"/>
    </row>
    <row r="45" spans="1:32" ht="14.25" customHeight="1" x14ac:dyDescent="0.2">
      <c r="A45" s="72"/>
      <c r="B45" s="117"/>
      <c r="C45" s="117"/>
      <c r="D45" s="117"/>
      <c r="E45" s="72"/>
      <c r="F45" s="72"/>
      <c r="G45" s="72"/>
      <c r="H45" s="72"/>
      <c r="I45" s="72"/>
      <c r="J45" s="117"/>
      <c r="K45" s="117"/>
      <c r="L45" s="117"/>
      <c r="M45" s="117"/>
      <c r="N45" s="117"/>
      <c r="O45" s="117"/>
      <c r="P45" s="117"/>
      <c r="Q45" s="117"/>
      <c r="R45" s="117"/>
      <c r="S45" s="117"/>
      <c r="T45" s="42"/>
      <c r="U45" s="42"/>
      <c r="V45" s="42"/>
      <c r="W45" s="42"/>
      <c r="X45" s="42"/>
      <c r="Y45" s="42"/>
      <c r="Z45" s="42"/>
      <c r="AA45" s="42"/>
      <c r="AB45" s="42"/>
      <c r="AC45" s="42"/>
      <c r="AD45" s="42"/>
      <c r="AE45" s="42"/>
      <c r="AF45" s="42"/>
    </row>
    <row r="46" spans="1:32" x14ac:dyDescent="0.2">
      <c r="A46" s="72"/>
      <c r="B46" s="117"/>
      <c r="C46" s="117"/>
      <c r="D46" s="117"/>
      <c r="E46" s="72"/>
      <c r="F46" s="72"/>
      <c r="G46" s="72"/>
      <c r="H46" s="72"/>
      <c r="I46" s="72"/>
      <c r="J46" s="117"/>
      <c r="K46" s="117"/>
      <c r="L46" s="117"/>
      <c r="M46" s="117"/>
      <c r="N46" s="117"/>
      <c r="O46" s="117"/>
      <c r="P46" s="117"/>
      <c r="Q46" s="117"/>
      <c r="R46" s="117"/>
      <c r="S46" s="117"/>
      <c r="T46" s="42"/>
      <c r="U46" s="42"/>
      <c r="V46" s="42"/>
      <c r="W46" s="42"/>
      <c r="X46" s="42"/>
      <c r="Y46" s="42"/>
      <c r="Z46" s="42"/>
      <c r="AA46" s="42"/>
      <c r="AB46" s="42"/>
      <c r="AC46" s="42"/>
      <c r="AD46" s="42"/>
      <c r="AE46" s="42"/>
      <c r="AF46" s="42"/>
    </row>
    <row r="47" spans="1:32" x14ac:dyDescent="0.2">
      <c r="A47" s="72"/>
      <c r="B47" s="117"/>
      <c r="C47" s="117"/>
      <c r="D47" s="117"/>
      <c r="E47" s="72"/>
      <c r="F47" s="72"/>
      <c r="G47" s="72"/>
      <c r="H47" s="72"/>
      <c r="I47" s="72"/>
      <c r="J47" s="117"/>
      <c r="K47" s="117"/>
      <c r="L47" s="117"/>
      <c r="M47" s="117"/>
      <c r="N47" s="117"/>
      <c r="O47" s="117"/>
      <c r="P47" s="117"/>
      <c r="Q47" s="117"/>
      <c r="R47" s="117"/>
      <c r="S47" s="117"/>
      <c r="T47" s="42"/>
      <c r="U47" s="42"/>
      <c r="V47" s="42"/>
      <c r="W47" s="42"/>
      <c r="X47" s="42"/>
      <c r="Y47" s="42"/>
      <c r="Z47" s="42"/>
      <c r="AA47" s="42"/>
      <c r="AB47" s="42"/>
      <c r="AC47" s="42"/>
      <c r="AD47" s="42"/>
      <c r="AE47" s="42"/>
      <c r="AF47" s="42"/>
    </row>
    <row r="48" spans="1:32" x14ac:dyDescent="0.2">
      <c r="A48" s="72"/>
      <c r="B48" s="117"/>
      <c r="C48" s="117"/>
      <c r="D48" s="117"/>
      <c r="E48" s="72"/>
      <c r="F48" s="72"/>
      <c r="G48" s="72"/>
      <c r="H48" s="72"/>
      <c r="I48" s="72"/>
      <c r="J48" s="72"/>
      <c r="K48" s="72"/>
      <c r="L48" s="72"/>
      <c r="M48" s="72"/>
      <c r="N48" s="72"/>
      <c r="O48" s="72"/>
      <c r="P48" s="72"/>
      <c r="Q48" s="72"/>
      <c r="R48" s="72"/>
      <c r="S48" s="72"/>
      <c r="T48" s="42"/>
      <c r="U48" s="42"/>
      <c r="V48" s="42"/>
      <c r="W48" s="42"/>
      <c r="X48" s="42"/>
      <c r="Y48" s="42"/>
      <c r="Z48" s="42"/>
      <c r="AA48" s="42"/>
      <c r="AB48" s="42"/>
      <c r="AC48" s="42"/>
      <c r="AD48" s="42"/>
      <c r="AE48" s="42"/>
      <c r="AF48" s="42"/>
    </row>
    <row r="49" spans="1:32" x14ac:dyDescent="0.2">
      <c r="A49" s="72"/>
      <c r="B49" s="117"/>
      <c r="C49" s="117"/>
      <c r="D49" s="117"/>
      <c r="E49" s="72"/>
      <c r="F49" s="72"/>
      <c r="G49" s="72"/>
      <c r="H49" s="72"/>
      <c r="I49" s="72"/>
      <c r="J49" s="72"/>
      <c r="K49" s="72"/>
      <c r="L49" s="72"/>
      <c r="M49" s="72"/>
      <c r="N49" s="72"/>
      <c r="O49" s="72"/>
      <c r="P49" s="72"/>
      <c r="Q49" s="72"/>
      <c r="R49" s="72"/>
      <c r="S49" s="72"/>
      <c r="T49" s="42"/>
      <c r="U49" s="42"/>
      <c r="V49" s="42"/>
      <c r="W49" s="42"/>
      <c r="X49" s="42"/>
      <c r="Y49" s="42"/>
      <c r="Z49" s="42"/>
      <c r="AA49" s="42"/>
      <c r="AB49" s="42"/>
      <c r="AC49" s="42"/>
      <c r="AD49" s="42"/>
      <c r="AE49" s="42"/>
      <c r="AF49" s="42"/>
    </row>
    <row r="50" spans="1:32" x14ac:dyDescent="0.2">
      <c r="A50" s="72"/>
      <c r="B50" s="117"/>
      <c r="C50" s="117"/>
      <c r="D50" s="117"/>
      <c r="E50" s="72"/>
      <c r="F50" s="72"/>
      <c r="G50" s="72"/>
      <c r="H50" s="72"/>
      <c r="I50" s="72"/>
      <c r="J50" s="72"/>
      <c r="K50" s="72"/>
      <c r="L50" s="72"/>
      <c r="M50" s="72"/>
      <c r="N50" s="72"/>
      <c r="O50" s="72"/>
      <c r="P50" s="72"/>
      <c r="Q50" s="72"/>
      <c r="R50" s="72"/>
      <c r="S50" s="72"/>
      <c r="T50" s="42"/>
      <c r="U50" s="42"/>
      <c r="V50" s="42"/>
      <c r="W50" s="42"/>
      <c r="X50" s="42"/>
      <c r="Y50" s="42"/>
      <c r="Z50" s="42"/>
      <c r="AA50" s="42"/>
      <c r="AB50" s="42"/>
      <c r="AC50" s="42"/>
      <c r="AD50" s="42"/>
      <c r="AE50" s="42"/>
      <c r="AF50" s="42"/>
    </row>
    <row r="51" spans="1:32" x14ac:dyDescent="0.2">
      <c r="A51" s="72"/>
      <c r="B51" s="117"/>
      <c r="C51" s="117"/>
      <c r="D51" s="117"/>
      <c r="E51" s="72"/>
      <c r="F51" s="72"/>
      <c r="G51" s="72"/>
      <c r="H51" s="72"/>
      <c r="I51" s="72"/>
      <c r="J51" s="72"/>
      <c r="K51" s="72"/>
      <c r="L51" s="72"/>
      <c r="M51" s="72"/>
      <c r="N51" s="72"/>
      <c r="O51" s="72"/>
      <c r="P51" s="72"/>
      <c r="Q51" s="72"/>
      <c r="R51" s="72"/>
      <c r="S51" s="72"/>
      <c r="T51" s="42"/>
      <c r="U51" s="42"/>
      <c r="V51" s="42"/>
      <c r="W51" s="42"/>
      <c r="X51" s="42"/>
      <c r="Y51" s="42"/>
      <c r="Z51" s="42"/>
      <c r="AA51" s="42"/>
      <c r="AB51" s="42"/>
      <c r="AC51" s="42"/>
      <c r="AD51" s="42"/>
      <c r="AE51" s="42"/>
      <c r="AF51" s="42"/>
    </row>
    <row r="52" spans="1:32" x14ac:dyDescent="0.2">
      <c r="A52" s="72"/>
      <c r="B52" s="117"/>
      <c r="C52" s="117"/>
      <c r="D52" s="117"/>
      <c r="E52" s="72"/>
      <c r="F52" s="72"/>
      <c r="G52" s="72"/>
      <c r="H52" s="72"/>
      <c r="I52" s="72"/>
      <c r="J52" s="72"/>
      <c r="K52" s="72"/>
      <c r="L52" s="72"/>
      <c r="M52" s="72"/>
      <c r="N52" s="72"/>
      <c r="O52" s="72"/>
      <c r="P52" s="72"/>
      <c r="Q52" s="72"/>
      <c r="R52" s="72"/>
      <c r="S52" s="72"/>
      <c r="T52" s="42"/>
      <c r="U52" s="42"/>
      <c r="V52" s="42"/>
      <c r="W52" s="42"/>
      <c r="X52" s="42"/>
      <c r="Y52" s="42"/>
      <c r="Z52" s="42"/>
      <c r="AA52" s="42"/>
      <c r="AB52" s="42"/>
      <c r="AC52" s="42"/>
      <c r="AD52" s="42"/>
      <c r="AE52" s="42"/>
      <c r="AF52" s="42"/>
    </row>
    <row r="53" spans="1:32" x14ac:dyDescent="0.2">
      <c r="A53" s="72"/>
      <c r="B53" s="117"/>
      <c r="C53" s="117"/>
      <c r="D53" s="117"/>
      <c r="E53" s="72"/>
      <c r="F53" s="72"/>
      <c r="G53" s="72"/>
      <c r="H53" s="72"/>
      <c r="I53" s="72"/>
      <c r="J53" s="72"/>
      <c r="K53" s="72"/>
      <c r="L53" s="72"/>
      <c r="M53" s="72"/>
      <c r="N53" s="72"/>
      <c r="O53" s="72"/>
      <c r="P53" s="72"/>
      <c r="Q53" s="72"/>
      <c r="R53" s="72"/>
      <c r="S53" s="72"/>
      <c r="T53" s="42"/>
      <c r="U53" s="42"/>
      <c r="V53" s="42"/>
      <c r="W53" s="42"/>
      <c r="X53" s="42"/>
      <c r="Y53" s="42"/>
      <c r="Z53" s="42"/>
      <c r="AA53" s="42"/>
      <c r="AB53" s="42"/>
      <c r="AC53" s="42"/>
      <c r="AD53" s="42"/>
      <c r="AE53" s="42"/>
      <c r="AF53" s="42"/>
    </row>
    <row r="54" spans="1:32" x14ac:dyDescent="0.2">
      <c r="A54" s="72"/>
      <c r="B54" s="117"/>
      <c r="C54" s="117"/>
      <c r="D54" s="117"/>
      <c r="E54" s="117"/>
      <c r="F54" s="117"/>
      <c r="G54" s="117"/>
      <c r="H54" s="117"/>
      <c r="I54" s="72"/>
      <c r="J54" s="72"/>
      <c r="K54" s="72"/>
      <c r="L54" s="72"/>
      <c r="M54" s="72"/>
      <c r="N54" s="72"/>
      <c r="O54" s="72"/>
      <c r="P54" s="72"/>
      <c r="Q54" s="72"/>
      <c r="R54" s="72"/>
      <c r="S54" s="72"/>
      <c r="T54" s="42"/>
      <c r="U54" s="42"/>
      <c r="V54" s="42"/>
      <c r="W54" s="42"/>
      <c r="X54" s="42"/>
      <c r="Y54" s="42"/>
      <c r="Z54" s="42"/>
      <c r="AA54" s="42"/>
      <c r="AB54" s="42"/>
      <c r="AC54" s="42"/>
      <c r="AD54" s="42"/>
      <c r="AE54" s="42"/>
      <c r="AF54" s="42"/>
    </row>
    <row r="55" spans="1:32" x14ac:dyDescent="0.2">
      <c r="A55" s="72"/>
      <c r="B55" s="117"/>
      <c r="C55" s="117"/>
      <c r="D55" s="117"/>
      <c r="E55" s="117"/>
      <c r="F55" s="117"/>
      <c r="G55" s="117"/>
      <c r="H55" s="117"/>
      <c r="I55" s="72"/>
      <c r="J55" s="72"/>
      <c r="K55" s="72"/>
      <c r="L55" s="72"/>
      <c r="M55" s="72"/>
      <c r="N55" s="72"/>
      <c r="O55" s="72"/>
      <c r="P55" s="72"/>
      <c r="Q55" s="72"/>
      <c r="R55" s="72"/>
      <c r="S55" s="72"/>
      <c r="T55" s="42"/>
      <c r="U55" s="42"/>
      <c r="V55" s="42"/>
      <c r="W55" s="42"/>
      <c r="X55" s="42"/>
      <c r="Y55" s="42"/>
      <c r="Z55" s="42"/>
      <c r="AA55" s="42"/>
      <c r="AB55" s="42"/>
      <c r="AC55" s="42"/>
      <c r="AD55" s="42"/>
      <c r="AE55" s="42"/>
      <c r="AF55" s="42"/>
    </row>
    <row r="56" spans="1:32" x14ac:dyDescent="0.2">
      <c r="A56" s="72"/>
      <c r="B56" s="117"/>
      <c r="C56" s="117"/>
      <c r="D56" s="117"/>
      <c r="E56" s="117"/>
      <c r="F56" s="117"/>
      <c r="G56" s="117"/>
      <c r="H56" s="117"/>
      <c r="I56" s="72"/>
      <c r="J56" s="72"/>
      <c r="K56" s="72"/>
      <c r="L56" s="72"/>
      <c r="M56" s="72"/>
      <c r="N56" s="72"/>
      <c r="O56" s="72"/>
      <c r="P56" s="72"/>
      <c r="Q56" s="72"/>
      <c r="R56" s="72"/>
      <c r="S56" s="72"/>
      <c r="T56" s="42"/>
      <c r="U56" s="42"/>
      <c r="V56" s="42"/>
      <c r="W56" s="42"/>
      <c r="X56" s="42"/>
      <c r="Y56" s="42"/>
      <c r="Z56" s="42"/>
      <c r="AA56" s="42"/>
      <c r="AB56" s="42"/>
      <c r="AC56" s="42"/>
      <c r="AD56" s="42"/>
      <c r="AE56" s="42"/>
      <c r="AF56" s="42"/>
    </row>
    <row r="57" spans="1:32" x14ac:dyDescent="0.2">
      <c r="A57" s="42"/>
      <c r="I57" s="42"/>
      <c r="J57" s="42"/>
      <c r="K57" s="42"/>
      <c r="L57" s="42"/>
      <c r="M57" s="42"/>
      <c r="N57" s="42"/>
      <c r="O57" s="42"/>
      <c r="P57" s="42"/>
      <c r="Q57" s="42"/>
      <c r="R57" s="42"/>
      <c r="S57" s="42"/>
      <c r="T57" s="42"/>
      <c r="U57" s="42"/>
      <c r="V57" s="42"/>
      <c r="W57" s="42"/>
      <c r="X57" s="42"/>
      <c r="Y57" s="42"/>
      <c r="Z57" s="42"/>
      <c r="AA57" s="42"/>
      <c r="AB57" s="42"/>
      <c r="AC57" s="42"/>
      <c r="AD57" s="42"/>
      <c r="AE57" s="42"/>
      <c r="AF57" s="42"/>
    </row>
    <row r="58" spans="1:32" x14ac:dyDescent="0.2">
      <c r="A58" s="42"/>
      <c r="I58" s="42"/>
      <c r="J58" s="42"/>
      <c r="K58" s="42"/>
      <c r="L58" s="42"/>
      <c r="M58" s="42"/>
      <c r="N58" s="42"/>
      <c r="O58" s="42"/>
      <c r="P58" s="42"/>
      <c r="Q58" s="42"/>
      <c r="R58" s="42"/>
      <c r="S58" s="42"/>
      <c r="T58" s="42"/>
      <c r="U58" s="42"/>
      <c r="V58" s="42"/>
      <c r="W58" s="42"/>
      <c r="X58" s="42"/>
      <c r="Y58" s="42"/>
      <c r="Z58" s="42"/>
      <c r="AA58" s="42"/>
      <c r="AB58" s="42"/>
      <c r="AC58" s="42"/>
      <c r="AD58" s="42"/>
      <c r="AE58" s="42"/>
      <c r="AF58" s="42"/>
    </row>
    <row r="59" spans="1:32" x14ac:dyDescent="0.2">
      <c r="A59" s="42"/>
      <c r="I59" s="42"/>
      <c r="J59" s="42"/>
      <c r="K59" s="42"/>
      <c r="L59" s="42"/>
      <c r="M59" s="42"/>
      <c r="N59" s="42"/>
      <c r="O59" s="42"/>
      <c r="P59" s="42"/>
      <c r="Q59" s="42"/>
      <c r="R59" s="42"/>
      <c r="S59" s="42"/>
      <c r="T59" s="42"/>
      <c r="U59" s="42"/>
      <c r="V59" s="42"/>
      <c r="W59" s="42"/>
      <c r="X59" s="42"/>
      <c r="Y59" s="42"/>
      <c r="Z59" s="42"/>
      <c r="AA59" s="42"/>
      <c r="AB59" s="42"/>
      <c r="AC59" s="42"/>
      <c r="AD59" s="42"/>
      <c r="AE59" s="42"/>
      <c r="AF59" s="42"/>
    </row>
    <row r="60" spans="1:32" x14ac:dyDescent="0.2">
      <c r="A60" s="42"/>
      <c r="I60" s="42"/>
      <c r="J60" s="42"/>
      <c r="K60" s="42"/>
      <c r="L60" s="42"/>
      <c r="M60" s="42"/>
      <c r="N60" s="42"/>
      <c r="O60" s="42"/>
      <c r="P60" s="42"/>
      <c r="Q60" s="42"/>
      <c r="R60" s="42"/>
      <c r="S60" s="42"/>
      <c r="T60" s="42"/>
      <c r="U60" s="42"/>
      <c r="V60" s="42"/>
      <c r="W60" s="42"/>
      <c r="X60" s="42"/>
      <c r="Y60" s="42"/>
      <c r="Z60" s="42"/>
      <c r="AA60" s="42"/>
      <c r="AB60" s="42"/>
      <c r="AC60" s="42"/>
      <c r="AD60" s="42"/>
      <c r="AE60" s="42"/>
      <c r="AF60" s="42"/>
    </row>
    <row r="65" spans="10:17" x14ac:dyDescent="0.2">
      <c r="J65" s="7"/>
      <c r="K65" s="7"/>
      <c r="L65" s="7"/>
      <c r="M65" s="7"/>
      <c r="N65" s="7"/>
      <c r="O65" s="7"/>
      <c r="P65" s="7"/>
      <c r="Q65" s="7"/>
    </row>
  </sheetData>
  <sheetProtection algorithmName="SHA-512" hashValue="cNz/6H6Lv0dB95LC63aoEwTDSZddgGvi3tUI0shsvjX0T4oOE7hN558/SSTr+XpHgX5Xpx+qDq6VANkg9Unp0g==" saltValue="1nURzibsgyDAtKDghFdDaw==" spinCount="100000" sheet="1" objects="1" scenarios="1" selectLockedCells="1"/>
  <mergeCells count="38">
    <mergeCell ref="G23:O24"/>
    <mergeCell ref="F23:F24"/>
    <mergeCell ref="F27:H27"/>
    <mergeCell ref="F14:F15"/>
    <mergeCell ref="F12:F13"/>
    <mergeCell ref="C16:D16"/>
    <mergeCell ref="C15:D15"/>
    <mergeCell ref="C18:D18"/>
    <mergeCell ref="C14:D14"/>
    <mergeCell ref="C13:D13"/>
    <mergeCell ref="B1:D12"/>
    <mergeCell ref="C19:D29"/>
    <mergeCell ref="B19:B29"/>
    <mergeCell ref="C17:D17"/>
    <mergeCell ref="F3:Q3"/>
    <mergeCell ref="F7:F8"/>
    <mergeCell ref="F5:F6"/>
    <mergeCell ref="H7:H8"/>
    <mergeCell ref="I7:I8"/>
    <mergeCell ref="H5:H6"/>
    <mergeCell ref="I5:I6"/>
    <mergeCell ref="G5:G6"/>
    <mergeCell ref="G7:G8"/>
    <mergeCell ref="G22:O22"/>
    <mergeCell ref="G25:O25"/>
    <mergeCell ref="F9:F11"/>
    <mergeCell ref="G9:G11"/>
    <mergeCell ref="G12:G13"/>
    <mergeCell ref="F19:O19"/>
    <mergeCell ref="G20:O20"/>
    <mergeCell ref="G21:O21"/>
    <mergeCell ref="G14:G15"/>
    <mergeCell ref="I14:I15"/>
    <mergeCell ref="H14:H15"/>
    <mergeCell ref="I9:I11"/>
    <mergeCell ref="H9:H11"/>
    <mergeCell ref="I12:I13"/>
    <mergeCell ref="H12:H13"/>
  </mergeCells>
  <pageMargins left="0.7" right="0.7" top="0.75" bottom="0.75" header="0.3" footer="0.3"/>
  <pageSetup paperSize="9" orientation="portrait"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52859-3643-4E93-861E-856D9726F7CE}">
  <dimension ref="A1:AC69"/>
  <sheetViews>
    <sheetView showGridLines="0" rightToLeft="1" zoomScaleNormal="100" workbookViewId="0">
      <selection activeCell="C20" sqref="C20:D29"/>
    </sheetView>
  </sheetViews>
  <sheetFormatPr defaultRowHeight="14.25" x14ac:dyDescent="0.2"/>
  <cols>
    <col min="1" max="1" width="1.625" customWidth="1"/>
    <col min="2" max="2" width="10" customWidth="1"/>
    <col min="3" max="4" width="18.625" customWidth="1"/>
    <col min="5" max="5" width="3" customWidth="1"/>
    <col min="6" max="6" width="1.75" bestFit="1" customWidth="1"/>
    <col min="7" max="7" width="24.5" bestFit="1" customWidth="1"/>
    <col min="8" max="8" width="15.75" bestFit="1" customWidth="1"/>
    <col min="9" max="9" width="17.125" bestFit="1" customWidth="1"/>
    <col min="10" max="10" width="15.75" bestFit="1" customWidth="1"/>
    <col min="11" max="11" width="19" bestFit="1" customWidth="1"/>
    <col min="12" max="12" width="26.875" bestFit="1" customWidth="1"/>
    <col min="13" max="13" width="19.25" bestFit="1" customWidth="1"/>
    <col min="14" max="14" width="17.125" bestFit="1" customWidth="1"/>
    <col min="15" max="15" width="20" bestFit="1" customWidth="1"/>
  </cols>
  <sheetData>
    <row r="1" spans="1:29" ht="6" customHeight="1" thickBot="1" x14ac:dyDescent="0.25">
      <c r="A1" s="44"/>
      <c r="B1" s="214"/>
      <c r="C1" s="214"/>
      <c r="D1" s="214"/>
      <c r="E1" s="44"/>
      <c r="F1" s="231"/>
      <c r="G1" s="231"/>
      <c r="H1" s="231"/>
      <c r="I1" s="231"/>
      <c r="J1" s="231"/>
      <c r="K1" s="231"/>
      <c r="L1" s="231"/>
      <c r="M1" s="231"/>
      <c r="N1" s="231"/>
      <c r="O1" s="231"/>
      <c r="P1" s="72"/>
      <c r="Q1" s="72"/>
      <c r="R1" s="72"/>
      <c r="S1" s="72"/>
      <c r="T1" s="72"/>
      <c r="U1" s="72"/>
      <c r="V1" s="72"/>
      <c r="W1" s="72"/>
      <c r="X1" s="72"/>
      <c r="Y1" s="72"/>
      <c r="Z1" s="72"/>
      <c r="AA1" s="72"/>
      <c r="AB1" s="42"/>
      <c r="AC1" s="42"/>
    </row>
    <row r="2" spans="1:29" ht="15" customHeight="1" x14ac:dyDescent="0.2">
      <c r="A2" s="44"/>
      <c r="B2" s="214"/>
      <c r="C2" s="214"/>
      <c r="D2" s="214"/>
      <c r="E2" s="44"/>
      <c r="F2" s="226" t="s">
        <v>104</v>
      </c>
      <c r="G2" s="227"/>
      <c r="H2" s="227"/>
      <c r="I2" s="227"/>
      <c r="J2" s="227"/>
      <c r="K2" s="227"/>
      <c r="L2" s="224" t="s">
        <v>119</v>
      </c>
      <c r="M2" s="224"/>
      <c r="N2" s="224"/>
      <c r="O2" s="225"/>
      <c r="P2" s="72"/>
      <c r="Q2" s="72"/>
      <c r="R2" s="72"/>
      <c r="S2" s="72"/>
      <c r="T2" s="72"/>
      <c r="U2" s="72"/>
      <c r="V2" s="72"/>
      <c r="W2" s="72"/>
      <c r="X2" s="72"/>
      <c r="Y2" s="72"/>
      <c r="Z2" s="72"/>
      <c r="AA2" s="72"/>
      <c r="AB2" s="42"/>
      <c r="AC2" s="42"/>
    </row>
    <row r="3" spans="1:29" ht="15" customHeight="1" x14ac:dyDescent="0.2">
      <c r="A3" s="44"/>
      <c r="B3" s="214"/>
      <c r="C3" s="214"/>
      <c r="D3" s="214"/>
      <c r="E3" s="44"/>
      <c r="F3" s="222" t="s">
        <v>9</v>
      </c>
      <c r="G3" s="59" t="s">
        <v>6</v>
      </c>
      <c r="H3" s="228">
        <f>'صفحة الإدخال'!I12</f>
        <v>0</v>
      </c>
      <c r="I3" s="228"/>
      <c r="J3" s="228"/>
      <c r="K3" s="228"/>
      <c r="L3" s="59" t="s">
        <v>67</v>
      </c>
      <c r="M3" s="59" t="s">
        <v>63</v>
      </c>
      <c r="N3" s="58" t="s">
        <v>64</v>
      </c>
      <c r="O3" s="13" t="s">
        <v>66</v>
      </c>
      <c r="P3" s="72"/>
      <c r="Q3" s="72"/>
      <c r="R3" s="72"/>
      <c r="S3" s="72"/>
      <c r="T3" s="72"/>
      <c r="U3" s="72"/>
      <c r="V3" s="72"/>
      <c r="W3" s="72"/>
      <c r="X3" s="72"/>
      <c r="Y3" s="72"/>
      <c r="Z3" s="72"/>
      <c r="AA3" s="72"/>
      <c r="AB3" s="42"/>
      <c r="AC3" s="42"/>
    </row>
    <row r="4" spans="1:29" ht="15" customHeight="1" x14ac:dyDescent="0.2">
      <c r="A4" s="44"/>
      <c r="B4" s="214"/>
      <c r="C4" s="214"/>
      <c r="D4" s="214"/>
      <c r="E4" s="44"/>
      <c r="F4" s="223"/>
      <c r="G4" s="10" t="s">
        <v>0</v>
      </c>
      <c r="H4" s="10" t="s">
        <v>63</v>
      </c>
      <c r="I4" s="10" t="s">
        <v>64</v>
      </c>
      <c r="J4" s="11" t="s">
        <v>65</v>
      </c>
      <c r="K4" s="2" t="s">
        <v>66</v>
      </c>
      <c r="L4" s="67" t="s">
        <v>40</v>
      </c>
      <c r="M4" s="63">
        <v>0.85</v>
      </c>
      <c r="N4" s="60">
        <f>M4*I6</f>
        <v>0</v>
      </c>
      <c r="O4" s="22">
        <f>K6*M4</f>
        <v>0</v>
      </c>
      <c r="P4" s="72"/>
      <c r="Q4" s="72"/>
      <c r="R4" s="72"/>
      <c r="S4" s="72"/>
      <c r="T4" s="72"/>
      <c r="U4" s="72"/>
      <c r="V4" s="72"/>
      <c r="W4" s="72"/>
      <c r="X4" s="72"/>
      <c r="Y4" s="72"/>
      <c r="Z4" s="72"/>
      <c r="AA4" s="72"/>
      <c r="AB4" s="42"/>
      <c r="AC4" s="42"/>
    </row>
    <row r="5" spans="1:29" ht="15.75" customHeight="1" thickBot="1" x14ac:dyDescent="0.25">
      <c r="A5" s="44"/>
      <c r="B5" s="214"/>
      <c r="C5" s="214"/>
      <c r="D5" s="214"/>
      <c r="E5" s="44"/>
      <c r="F5" s="137">
        <v>1</v>
      </c>
      <c r="G5" s="67" t="s">
        <v>1</v>
      </c>
      <c r="H5" s="63">
        <v>0.15</v>
      </c>
      <c r="I5" s="16">
        <f>H3*H5</f>
        <v>0</v>
      </c>
      <c r="J5" s="63">
        <v>0.25</v>
      </c>
      <c r="K5" s="17">
        <f>H3*J5</f>
        <v>0</v>
      </c>
      <c r="L5" s="9" t="s">
        <v>41</v>
      </c>
      <c r="M5" s="23">
        <v>0.15</v>
      </c>
      <c r="N5" s="24">
        <f>M5*I6</f>
        <v>0</v>
      </c>
      <c r="O5" s="25">
        <f>K6*M5</f>
        <v>0</v>
      </c>
      <c r="P5" s="72"/>
      <c r="Q5" s="72"/>
      <c r="R5" s="72"/>
      <c r="S5" s="72"/>
      <c r="T5" s="72"/>
      <c r="U5" s="72"/>
      <c r="V5" s="72"/>
      <c r="W5" s="72"/>
      <c r="X5" s="72"/>
      <c r="Y5" s="72"/>
      <c r="Z5" s="72"/>
      <c r="AA5" s="72"/>
      <c r="AB5" s="42"/>
      <c r="AC5" s="42"/>
    </row>
    <row r="6" spans="1:29" ht="15" customHeight="1" x14ac:dyDescent="0.2">
      <c r="A6" s="44"/>
      <c r="B6" s="214"/>
      <c r="C6" s="214"/>
      <c r="D6" s="214"/>
      <c r="E6" s="44"/>
      <c r="F6" s="138">
        <f>F5+1</f>
        <v>2</v>
      </c>
      <c r="G6" s="67" t="s">
        <v>2</v>
      </c>
      <c r="H6" s="63">
        <v>0.75</v>
      </c>
      <c r="I6" s="18">
        <f>H3*H6</f>
        <v>0</v>
      </c>
      <c r="J6" s="63">
        <v>0.35</v>
      </c>
      <c r="K6" s="17">
        <f>J6*H3</f>
        <v>0</v>
      </c>
      <c r="L6" s="5"/>
      <c r="M6" s="5"/>
      <c r="N6" s="5"/>
      <c r="O6" s="5"/>
      <c r="P6" s="72"/>
      <c r="Q6" s="72"/>
      <c r="R6" s="72"/>
      <c r="S6" s="72"/>
      <c r="T6" s="72"/>
      <c r="U6" s="72"/>
      <c r="V6" s="72"/>
      <c r="W6" s="72"/>
      <c r="X6" s="72"/>
      <c r="Y6" s="72"/>
      <c r="Z6" s="72"/>
      <c r="AA6" s="72"/>
      <c r="AB6" s="42"/>
      <c r="AC6" s="42"/>
    </row>
    <row r="7" spans="1:29" ht="15" customHeight="1" x14ac:dyDescent="0.2">
      <c r="A7" s="44"/>
      <c r="B7" s="214"/>
      <c r="C7" s="214"/>
      <c r="D7" s="214"/>
      <c r="E7" s="44"/>
      <c r="F7" s="138">
        <f t="shared" ref="F7:F9" si="0">F6+1</f>
        <v>3</v>
      </c>
      <c r="G7" s="67" t="s">
        <v>7</v>
      </c>
      <c r="H7" s="63">
        <v>0.05</v>
      </c>
      <c r="I7" s="18">
        <f>H7*H3</f>
        <v>0</v>
      </c>
      <c r="J7" s="63">
        <v>0.1</v>
      </c>
      <c r="K7" s="17">
        <f>J7*H3</f>
        <v>0</v>
      </c>
      <c r="L7" s="5"/>
      <c r="M7" s="5"/>
      <c r="N7" s="5"/>
      <c r="O7" s="5"/>
      <c r="P7" s="72"/>
      <c r="Q7" s="72"/>
      <c r="R7" s="72"/>
      <c r="S7" s="72"/>
      <c r="T7" s="72"/>
      <c r="U7" s="72"/>
      <c r="V7" s="72"/>
      <c r="W7" s="72"/>
      <c r="X7" s="72"/>
      <c r="Y7" s="72"/>
      <c r="Z7" s="72"/>
      <c r="AA7" s="72"/>
      <c r="AB7" s="42"/>
      <c r="AC7" s="42"/>
    </row>
    <row r="8" spans="1:29" ht="14.25" customHeight="1" x14ac:dyDescent="0.2">
      <c r="A8" s="44"/>
      <c r="B8" s="214"/>
      <c r="C8" s="214"/>
      <c r="D8" s="214"/>
      <c r="E8" s="44"/>
      <c r="F8" s="138">
        <f t="shared" si="0"/>
        <v>4</v>
      </c>
      <c r="G8" s="67" t="s">
        <v>4</v>
      </c>
      <c r="H8" s="63">
        <v>0.05</v>
      </c>
      <c r="I8" s="18">
        <f>H8*H3</f>
        <v>0</v>
      </c>
      <c r="J8" s="63">
        <v>0.1</v>
      </c>
      <c r="K8" s="17">
        <f>J8*H3</f>
        <v>0</v>
      </c>
      <c r="L8" s="5"/>
      <c r="M8" s="5"/>
      <c r="N8" s="5"/>
      <c r="O8" s="5"/>
      <c r="P8" s="72"/>
      <c r="Q8" s="72"/>
      <c r="R8" s="72"/>
      <c r="S8" s="72"/>
      <c r="T8" s="72"/>
      <c r="U8" s="72"/>
      <c r="V8" s="72"/>
      <c r="W8" s="72"/>
      <c r="X8" s="72"/>
      <c r="Y8" s="72"/>
      <c r="Z8" s="72"/>
      <c r="AA8" s="72"/>
      <c r="AB8" s="42"/>
      <c r="AC8" s="42"/>
    </row>
    <row r="9" spans="1:29" ht="15" customHeight="1" x14ac:dyDescent="0.2">
      <c r="A9" s="44"/>
      <c r="B9" s="214"/>
      <c r="C9" s="214"/>
      <c r="D9" s="214"/>
      <c r="E9" s="44"/>
      <c r="F9" s="139">
        <f t="shared" si="0"/>
        <v>5</v>
      </c>
      <c r="G9" s="67" t="s">
        <v>5</v>
      </c>
      <c r="H9" s="63">
        <v>0</v>
      </c>
      <c r="I9" s="18">
        <f>H9*H3</f>
        <v>0</v>
      </c>
      <c r="J9" s="63">
        <v>0.2</v>
      </c>
      <c r="K9" s="17">
        <f>J9*H3</f>
        <v>0</v>
      </c>
      <c r="L9" s="5"/>
      <c r="M9" s="5"/>
      <c r="N9" s="5"/>
      <c r="O9" s="5"/>
      <c r="P9" s="72"/>
      <c r="Q9" s="72"/>
      <c r="R9" s="72"/>
      <c r="S9" s="72"/>
      <c r="T9" s="72"/>
      <c r="U9" s="72"/>
      <c r="V9" s="72"/>
      <c r="W9" s="72"/>
      <c r="X9" s="72"/>
      <c r="Y9" s="72"/>
      <c r="Z9" s="72"/>
      <c r="AA9" s="72"/>
      <c r="AB9" s="42"/>
      <c r="AC9" s="42"/>
    </row>
    <row r="10" spans="1:29" ht="15.75" customHeight="1" thickBot="1" x14ac:dyDescent="0.25">
      <c r="A10" s="44"/>
      <c r="B10" s="214"/>
      <c r="C10" s="214"/>
      <c r="D10" s="214"/>
      <c r="E10" s="44"/>
      <c r="F10" s="215" t="s">
        <v>8</v>
      </c>
      <c r="G10" s="216"/>
      <c r="H10" s="19">
        <f>SUM(H5:H9)</f>
        <v>1</v>
      </c>
      <c r="I10" s="20">
        <f t="shared" ref="I10:K10" si="1">SUM(I5:I9)</f>
        <v>0</v>
      </c>
      <c r="J10" s="19">
        <f t="shared" si="1"/>
        <v>1</v>
      </c>
      <c r="K10" s="21">
        <f t="shared" si="1"/>
        <v>0</v>
      </c>
      <c r="L10" s="125"/>
      <c r="M10" s="125"/>
      <c r="N10" s="125"/>
      <c r="O10" s="125"/>
      <c r="P10" s="72"/>
      <c r="Q10" s="72"/>
      <c r="R10" s="72"/>
      <c r="S10" s="72"/>
      <c r="T10" s="72"/>
      <c r="U10" s="72"/>
      <c r="V10" s="72"/>
      <c r="W10" s="72"/>
      <c r="X10" s="72"/>
      <c r="Y10" s="72"/>
      <c r="Z10" s="72"/>
      <c r="AA10" s="72"/>
      <c r="AB10" s="42"/>
      <c r="AC10" s="42"/>
    </row>
    <row r="11" spans="1:29" ht="6" customHeight="1" thickBot="1" x14ac:dyDescent="0.25">
      <c r="A11" s="44"/>
      <c r="B11" s="214"/>
      <c r="C11" s="214"/>
      <c r="D11" s="214"/>
      <c r="E11" s="44"/>
      <c r="F11" s="43"/>
      <c r="G11" s="43"/>
      <c r="H11" s="43"/>
      <c r="I11" s="43"/>
      <c r="J11" s="43"/>
      <c r="K11" s="43"/>
      <c r="L11" s="43"/>
      <c r="M11" s="43"/>
      <c r="N11" s="43"/>
      <c r="O11" s="43"/>
      <c r="P11" s="72"/>
      <c r="Q11" s="72"/>
      <c r="R11" s="72"/>
      <c r="S11" s="72"/>
      <c r="T11" s="72"/>
      <c r="U11" s="72"/>
      <c r="V11" s="72"/>
      <c r="W11" s="72"/>
      <c r="X11" s="72"/>
      <c r="Y11" s="72"/>
      <c r="Z11" s="72"/>
      <c r="AA11" s="72"/>
      <c r="AB11" s="42"/>
      <c r="AC11" s="42"/>
    </row>
    <row r="12" spans="1:29" ht="15" customHeight="1" x14ac:dyDescent="0.2">
      <c r="A12" s="44"/>
      <c r="B12" s="214"/>
      <c r="C12" s="214"/>
      <c r="D12" s="214"/>
      <c r="E12" s="44"/>
      <c r="F12" s="219" t="s">
        <v>105</v>
      </c>
      <c r="G12" s="220"/>
      <c r="H12" s="220"/>
      <c r="I12" s="220"/>
      <c r="J12" s="220"/>
      <c r="K12" s="220"/>
      <c r="L12" s="220"/>
      <c r="M12" s="220"/>
      <c r="N12" s="220"/>
      <c r="O12" s="221"/>
      <c r="P12" s="72"/>
      <c r="Q12" s="72"/>
      <c r="R12" s="72"/>
      <c r="S12" s="72"/>
      <c r="T12" s="72"/>
      <c r="U12" s="72"/>
      <c r="V12" s="72"/>
      <c r="W12" s="72"/>
      <c r="X12" s="72"/>
      <c r="Y12" s="72"/>
      <c r="Z12" s="72"/>
      <c r="AA12" s="72"/>
      <c r="AB12" s="42"/>
      <c r="AC12" s="42"/>
    </row>
    <row r="13" spans="1:29" ht="15" customHeight="1" thickBot="1" x14ac:dyDescent="0.25">
      <c r="A13" s="44"/>
      <c r="B13" s="214"/>
      <c r="C13" s="214"/>
      <c r="D13" s="214"/>
      <c r="E13" s="44"/>
      <c r="F13" s="3" t="s">
        <v>9</v>
      </c>
      <c r="G13" s="59" t="s">
        <v>0</v>
      </c>
      <c r="H13" s="217" t="s">
        <v>70</v>
      </c>
      <c r="I13" s="217"/>
      <c r="J13" s="235" t="s">
        <v>68</v>
      </c>
      <c r="K13" s="217"/>
      <c r="L13" s="8" t="s">
        <v>69</v>
      </c>
      <c r="M13" s="12" t="s">
        <v>71</v>
      </c>
      <c r="N13" s="58" t="s">
        <v>68</v>
      </c>
      <c r="O13" s="14" t="s">
        <v>69</v>
      </c>
      <c r="P13" s="72"/>
      <c r="Q13" s="72"/>
      <c r="R13" s="72"/>
      <c r="S13" s="72"/>
      <c r="T13" s="72"/>
      <c r="U13" s="72"/>
      <c r="V13" s="72"/>
      <c r="W13" s="72"/>
      <c r="X13" s="72"/>
      <c r="Y13" s="72"/>
      <c r="Z13" s="72"/>
      <c r="AA13" s="72"/>
      <c r="AB13" s="42"/>
      <c r="AC13" s="42"/>
    </row>
    <row r="14" spans="1:29" ht="15" customHeight="1" x14ac:dyDescent="0.2">
      <c r="A14" s="44"/>
      <c r="B14" s="47" t="s">
        <v>93</v>
      </c>
      <c r="C14" s="192">
        <f>'صفحة الإدخال'!C14:D14</f>
        <v>0</v>
      </c>
      <c r="D14" s="193"/>
      <c r="E14" s="44"/>
      <c r="F14" s="138">
        <v>1</v>
      </c>
      <c r="G14" s="67" t="s">
        <v>73</v>
      </c>
      <c r="H14" s="218">
        <v>0.1</v>
      </c>
      <c r="I14" s="218"/>
      <c r="J14" s="229">
        <f>I7/H14</f>
        <v>0</v>
      </c>
      <c r="K14" s="230"/>
      <c r="L14" s="26">
        <f>K7/H14</f>
        <v>0</v>
      </c>
      <c r="M14" s="63">
        <v>0.2</v>
      </c>
      <c r="N14" s="60">
        <f>I7/M14</f>
        <v>0</v>
      </c>
      <c r="O14" s="22">
        <f>K7/M14</f>
        <v>0</v>
      </c>
      <c r="P14" s="72"/>
      <c r="Q14" s="72"/>
      <c r="R14" s="72"/>
      <c r="S14" s="72"/>
      <c r="T14" s="72"/>
      <c r="U14" s="72"/>
      <c r="V14" s="72"/>
      <c r="W14" s="72"/>
      <c r="X14" s="72"/>
      <c r="Y14" s="72"/>
      <c r="Z14" s="72"/>
      <c r="AA14" s="72"/>
      <c r="AB14" s="42"/>
      <c r="AC14" s="42"/>
    </row>
    <row r="15" spans="1:29" ht="15" customHeight="1" x14ac:dyDescent="0.2">
      <c r="A15" s="44"/>
      <c r="B15" s="48" t="s">
        <v>94</v>
      </c>
      <c r="C15" s="194">
        <f>'صفحة الإدخال'!C15:D15</f>
        <v>0</v>
      </c>
      <c r="D15" s="195"/>
      <c r="E15" s="44"/>
      <c r="F15" s="139">
        <f>F14+1</f>
        <v>2</v>
      </c>
      <c r="G15" s="67" t="s">
        <v>51</v>
      </c>
      <c r="H15" s="218">
        <v>0.1</v>
      </c>
      <c r="I15" s="218"/>
      <c r="J15" s="229">
        <f>I8/H15</f>
        <v>0</v>
      </c>
      <c r="K15" s="230"/>
      <c r="L15" s="26">
        <f>K8/H15</f>
        <v>0</v>
      </c>
      <c r="M15" s="63">
        <v>0.2</v>
      </c>
      <c r="N15" s="60">
        <f>I8/M15</f>
        <v>0</v>
      </c>
      <c r="O15" s="22">
        <f>K8/M15</f>
        <v>0</v>
      </c>
      <c r="P15" s="72"/>
      <c r="Q15" s="72"/>
      <c r="R15" s="72"/>
      <c r="S15" s="72"/>
      <c r="T15" s="72"/>
      <c r="U15" s="72"/>
      <c r="V15" s="72"/>
      <c r="W15" s="72"/>
      <c r="X15" s="72"/>
      <c r="Y15" s="72"/>
      <c r="Z15" s="72"/>
      <c r="AA15" s="72"/>
      <c r="AB15" s="42"/>
      <c r="AC15" s="42"/>
    </row>
    <row r="16" spans="1:29" ht="15.75" customHeight="1" thickBot="1" x14ac:dyDescent="0.25">
      <c r="A16" s="44"/>
      <c r="B16" s="48" t="s">
        <v>125</v>
      </c>
      <c r="C16" s="194">
        <f>'صفحة الإدخال'!C16:D16</f>
        <v>0</v>
      </c>
      <c r="D16" s="195"/>
      <c r="E16" s="44"/>
      <c r="F16" s="215" t="s">
        <v>8</v>
      </c>
      <c r="G16" s="216"/>
      <c r="H16" s="216"/>
      <c r="I16" s="216"/>
      <c r="J16" s="240">
        <f>J14+J15</f>
        <v>0</v>
      </c>
      <c r="K16" s="241"/>
      <c r="L16" s="27">
        <f>L14+L15</f>
        <v>0</v>
      </c>
      <c r="M16" s="62" t="s">
        <v>72</v>
      </c>
      <c r="N16" s="65">
        <f>N14+N15</f>
        <v>0</v>
      </c>
      <c r="O16" s="28">
        <f>O14+O15</f>
        <v>0</v>
      </c>
      <c r="P16" s="72"/>
      <c r="Q16" s="72"/>
      <c r="R16" s="72"/>
      <c r="S16" s="72"/>
      <c r="T16" s="72"/>
      <c r="U16" s="72"/>
      <c r="V16" s="72"/>
      <c r="W16" s="72"/>
      <c r="X16" s="72"/>
      <c r="Y16" s="72"/>
      <c r="Z16" s="72"/>
      <c r="AA16" s="72"/>
      <c r="AB16" s="42"/>
      <c r="AC16" s="42"/>
    </row>
    <row r="17" spans="1:29" ht="18" thickBot="1" x14ac:dyDescent="0.25">
      <c r="A17" s="44"/>
      <c r="B17" s="48" t="s">
        <v>95</v>
      </c>
      <c r="C17" s="196">
        <f>'صفحة الإدخال'!C17:D17</f>
        <v>0</v>
      </c>
      <c r="D17" s="197"/>
      <c r="E17" s="44"/>
      <c r="F17" s="45"/>
      <c r="G17" s="45"/>
      <c r="H17" s="45"/>
      <c r="I17" s="45"/>
      <c r="J17" s="45"/>
      <c r="K17" s="45"/>
      <c r="L17" s="45"/>
      <c r="M17" s="45"/>
      <c r="N17" s="45"/>
      <c r="O17" s="45"/>
      <c r="P17" s="72"/>
      <c r="Q17" s="72"/>
      <c r="R17" s="72"/>
      <c r="S17" s="72"/>
      <c r="T17" s="72"/>
      <c r="U17" s="72"/>
      <c r="V17" s="72"/>
      <c r="W17" s="72"/>
      <c r="X17" s="72"/>
      <c r="Y17" s="72"/>
      <c r="Z17" s="72"/>
      <c r="AA17" s="72"/>
      <c r="AB17" s="42"/>
      <c r="AC17" s="42"/>
    </row>
    <row r="18" spans="1:29" ht="15" customHeight="1" x14ac:dyDescent="0.2">
      <c r="A18" s="44"/>
      <c r="B18" s="48" t="s">
        <v>97</v>
      </c>
      <c r="C18" s="196">
        <f>'صفحة الإدخال'!C18:D18</f>
        <v>0</v>
      </c>
      <c r="D18" s="197"/>
      <c r="E18" s="44"/>
      <c r="F18" s="219" t="s">
        <v>110</v>
      </c>
      <c r="G18" s="220"/>
      <c r="H18" s="220"/>
      <c r="I18" s="220"/>
      <c r="J18" s="220"/>
      <c r="K18" s="220"/>
      <c r="L18" s="220"/>
      <c r="M18" s="220"/>
      <c r="N18" s="220"/>
      <c r="O18" s="221"/>
      <c r="P18" s="72"/>
      <c r="Q18" s="72"/>
      <c r="R18" s="72"/>
      <c r="S18" s="72"/>
      <c r="T18" s="72"/>
      <c r="U18" s="72"/>
      <c r="V18" s="72"/>
      <c r="W18" s="72"/>
      <c r="X18" s="72"/>
      <c r="Y18" s="72"/>
      <c r="Z18" s="72"/>
      <c r="AA18" s="72"/>
      <c r="AB18" s="42"/>
      <c r="AC18" s="42"/>
    </row>
    <row r="19" spans="1:29" ht="15" customHeight="1" x14ac:dyDescent="0.2">
      <c r="A19" s="44"/>
      <c r="B19" s="48" t="s">
        <v>126</v>
      </c>
      <c r="C19" s="188">
        <f>'صفحة الإدخال'!C19:D19</f>
        <v>0</v>
      </c>
      <c r="D19" s="189"/>
      <c r="E19" s="44"/>
      <c r="F19" s="64" t="s">
        <v>9</v>
      </c>
      <c r="G19" s="59" t="s">
        <v>0</v>
      </c>
      <c r="H19" s="59" t="s">
        <v>64</v>
      </c>
      <c r="I19" s="59" t="s">
        <v>66</v>
      </c>
      <c r="J19" s="4" t="s">
        <v>100</v>
      </c>
      <c r="K19" s="59" t="s">
        <v>101</v>
      </c>
      <c r="L19" s="58" t="s">
        <v>102</v>
      </c>
      <c r="M19" s="59" t="s">
        <v>103</v>
      </c>
      <c r="N19" s="59" t="s">
        <v>108</v>
      </c>
      <c r="O19" s="14" t="s">
        <v>109</v>
      </c>
      <c r="P19" s="72"/>
      <c r="Q19" s="72"/>
      <c r="R19" s="72"/>
      <c r="S19" s="72"/>
      <c r="T19" s="72"/>
      <c r="U19" s="72"/>
      <c r="V19" s="72"/>
      <c r="W19" s="72"/>
      <c r="X19" s="72"/>
      <c r="Y19" s="72"/>
      <c r="Z19" s="72"/>
      <c r="AA19" s="72"/>
      <c r="AB19" s="42"/>
      <c r="AC19" s="42"/>
    </row>
    <row r="20" spans="1:29" ht="15" customHeight="1" x14ac:dyDescent="0.2">
      <c r="A20" s="44"/>
      <c r="B20" s="233" t="s">
        <v>96</v>
      </c>
      <c r="C20" s="236"/>
      <c r="D20" s="237"/>
      <c r="E20" s="44"/>
      <c r="F20" s="137">
        <v>1</v>
      </c>
      <c r="G20" s="67" t="s">
        <v>73</v>
      </c>
      <c r="H20" s="29">
        <f>J14</f>
        <v>0</v>
      </c>
      <c r="I20" s="29">
        <f>N14</f>
        <v>0</v>
      </c>
      <c r="J20" s="18">
        <f>'صفحة الإدخال'!I15</f>
        <v>0</v>
      </c>
      <c r="K20" s="30" t="e">
        <f>J20/J22</f>
        <v>#DIV/0!</v>
      </c>
      <c r="L20" s="54">
        <f>J20-H20</f>
        <v>0</v>
      </c>
      <c r="M20" s="30" t="e">
        <f>L20/$L$29</f>
        <v>#DIV/0!</v>
      </c>
      <c r="N20" s="61">
        <f>J20-I20</f>
        <v>0</v>
      </c>
      <c r="O20" s="37" t="e">
        <f>N20/N29</f>
        <v>#DIV/0!</v>
      </c>
      <c r="P20" s="72"/>
      <c r="Q20" s="72"/>
      <c r="R20" s="72"/>
      <c r="S20" s="72"/>
      <c r="T20" s="72"/>
      <c r="U20" s="72"/>
      <c r="V20" s="72"/>
      <c r="W20" s="72"/>
      <c r="X20" s="72"/>
      <c r="Y20" s="72"/>
      <c r="Z20" s="72"/>
      <c r="AA20" s="72"/>
      <c r="AB20" s="42"/>
      <c r="AC20" s="42"/>
    </row>
    <row r="21" spans="1:29" ht="14.25" customHeight="1" x14ac:dyDescent="0.2">
      <c r="A21" s="44"/>
      <c r="B21" s="233"/>
      <c r="C21" s="236"/>
      <c r="D21" s="237"/>
      <c r="E21" s="44"/>
      <c r="F21" s="138">
        <f>F20+1</f>
        <v>2</v>
      </c>
      <c r="G21" s="10" t="s">
        <v>51</v>
      </c>
      <c r="H21" s="31">
        <f>J15</f>
        <v>0</v>
      </c>
      <c r="I21" s="31">
        <f>N15</f>
        <v>0</v>
      </c>
      <c r="J21" s="126">
        <f>'صفحة الإدخال'!I16</f>
        <v>0</v>
      </c>
      <c r="K21" s="32" t="e">
        <f>J21/J22</f>
        <v>#DIV/0!</v>
      </c>
      <c r="L21" s="54">
        <f>J21-H21</f>
        <v>0</v>
      </c>
      <c r="M21" s="30" t="e">
        <f t="shared" ref="M21:M27" si="2">L21/$L$29</f>
        <v>#DIV/0!</v>
      </c>
      <c r="N21" s="61">
        <f>J21-I21</f>
        <v>0</v>
      </c>
      <c r="O21" s="37" t="e">
        <f>N21/N29</f>
        <v>#DIV/0!</v>
      </c>
      <c r="P21" s="72"/>
      <c r="Q21" s="72"/>
      <c r="R21" s="72"/>
      <c r="S21" s="72"/>
      <c r="T21" s="72"/>
      <c r="U21" s="72"/>
      <c r="V21" s="72"/>
      <c r="W21" s="72"/>
      <c r="X21" s="72"/>
      <c r="Y21" s="72"/>
      <c r="Z21" s="72"/>
      <c r="AA21" s="72"/>
      <c r="AB21" s="42"/>
      <c r="AC21" s="42"/>
    </row>
    <row r="22" spans="1:29" ht="14.25" customHeight="1" x14ac:dyDescent="0.2">
      <c r="A22" s="44"/>
      <c r="B22" s="233"/>
      <c r="C22" s="236"/>
      <c r="D22" s="237"/>
      <c r="E22" s="44"/>
      <c r="F22" s="138">
        <f t="shared" ref="F22:F27" si="3">F21+1</f>
        <v>3</v>
      </c>
      <c r="G22" s="67" t="s">
        <v>123</v>
      </c>
      <c r="H22" s="29">
        <f>H20+H21</f>
        <v>0</v>
      </c>
      <c r="I22" s="29">
        <f t="shared" ref="I22:J22" si="4">I20+I21</f>
        <v>0</v>
      </c>
      <c r="J22" s="18">
        <f t="shared" si="4"/>
        <v>0</v>
      </c>
      <c r="K22" s="30" t="e">
        <f>K20+K21</f>
        <v>#DIV/0!</v>
      </c>
      <c r="L22" s="55">
        <f>L20+L21</f>
        <v>0</v>
      </c>
      <c r="M22" s="53" t="e">
        <f>M20+M21</f>
        <v>#DIV/0!</v>
      </c>
      <c r="N22" s="36">
        <f>N20+N21</f>
        <v>0</v>
      </c>
      <c r="O22" s="51" t="e">
        <f>O20+O21</f>
        <v>#DIV/0!</v>
      </c>
      <c r="P22" s="72"/>
      <c r="Q22" s="72"/>
      <c r="R22" s="72"/>
      <c r="S22" s="72"/>
      <c r="T22" s="72"/>
      <c r="U22" s="72"/>
      <c r="V22" s="72"/>
      <c r="W22" s="72"/>
      <c r="X22" s="72"/>
      <c r="Y22" s="72"/>
      <c r="Z22" s="72"/>
      <c r="AA22" s="72"/>
      <c r="AB22" s="42"/>
      <c r="AC22" s="42"/>
    </row>
    <row r="23" spans="1:29" ht="15" customHeight="1" x14ac:dyDescent="0.2">
      <c r="A23" s="44"/>
      <c r="B23" s="233"/>
      <c r="C23" s="236"/>
      <c r="D23" s="237"/>
      <c r="E23" s="44"/>
      <c r="F23" s="138">
        <f t="shared" si="3"/>
        <v>4</v>
      </c>
      <c r="G23" s="15" t="s">
        <v>128</v>
      </c>
      <c r="H23" s="33">
        <f>I5</f>
        <v>0</v>
      </c>
      <c r="I23" s="33">
        <f>K5</f>
        <v>0</v>
      </c>
      <c r="J23" s="16">
        <f>'صفحة الإدخال'!I4</f>
        <v>0</v>
      </c>
      <c r="K23" s="34" t="e">
        <f>J23/$J$28</f>
        <v>#DIV/0!</v>
      </c>
      <c r="L23" s="54">
        <f>H23-J23</f>
        <v>0</v>
      </c>
      <c r="M23" s="30" t="e">
        <f t="shared" si="2"/>
        <v>#DIV/0!</v>
      </c>
      <c r="N23" s="61">
        <f>I23-J23</f>
        <v>0</v>
      </c>
      <c r="O23" s="37" t="e">
        <f>N23/N29</f>
        <v>#DIV/0!</v>
      </c>
      <c r="P23" s="72"/>
      <c r="Q23" s="72"/>
      <c r="R23" s="72"/>
      <c r="S23" s="72"/>
      <c r="T23" s="72"/>
      <c r="U23" s="72"/>
      <c r="V23" s="72"/>
      <c r="W23" s="72"/>
      <c r="X23" s="72"/>
      <c r="Y23" s="72"/>
      <c r="Z23" s="72"/>
      <c r="AA23" s="72"/>
      <c r="AB23" s="42"/>
      <c r="AC23" s="42"/>
    </row>
    <row r="24" spans="1:29" ht="15" customHeight="1" x14ac:dyDescent="0.2">
      <c r="A24" s="44"/>
      <c r="B24" s="233"/>
      <c r="C24" s="236"/>
      <c r="D24" s="237"/>
      <c r="E24" s="44"/>
      <c r="F24" s="138">
        <f t="shared" si="3"/>
        <v>5</v>
      </c>
      <c r="G24" s="67" t="s">
        <v>127</v>
      </c>
      <c r="H24" s="29">
        <f>I6</f>
        <v>0</v>
      </c>
      <c r="I24" s="29">
        <f>K6</f>
        <v>0</v>
      </c>
      <c r="J24" s="18">
        <f>'صفحة الإدخال'!I5</f>
        <v>0</v>
      </c>
      <c r="K24" s="30" t="e">
        <f t="shared" ref="K24:K27" si="5">J24/$J$28</f>
        <v>#DIV/0!</v>
      </c>
      <c r="L24" s="54">
        <f>J24-H24</f>
        <v>0</v>
      </c>
      <c r="M24" s="30" t="e">
        <f t="shared" si="2"/>
        <v>#DIV/0!</v>
      </c>
      <c r="N24" s="61">
        <f>J24-I24</f>
        <v>0</v>
      </c>
      <c r="O24" s="37" t="e">
        <f>N24/N29</f>
        <v>#DIV/0!</v>
      </c>
      <c r="P24" s="72"/>
      <c r="Q24" s="72"/>
      <c r="R24" s="72"/>
      <c r="S24" s="72"/>
      <c r="T24" s="72"/>
      <c r="U24" s="72"/>
      <c r="V24" s="72"/>
      <c r="W24" s="72"/>
      <c r="X24" s="72"/>
      <c r="Y24" s="72"/>
      <c r="Z24" s="72"/>
      <c r="AA24" s="72"/>
      <c r="AB24" s="42"/>
      <c r="AC24" s="42"/>
    </row>
    <row r="25" spans="1:29" ht="15" customHeight="1" x14ac:dyDescent="0.2">
      <c r="A25" s="44"/>
      <c r="B25" s="233"/>
      <c r="C25" s="236"/>
      <c r="D25" s="237"/>
      <c r="E25" s="44"/>
      <c r="F25" s="138">
        <f t="shared" si="3"/>
        <v>6</v>
      </c>
      <c r="G25" s="67" t="s">
        <v>129</v>
      </c>
      <c r="H25" s="29">
        <f>I7</f>
        <v>0</v>
      </c>
      <c r="I25" s="29">
        <f>K7</f>
        <v>0</v>
      </c>
      <c r="J25" s="18">
        <f>'صفحة الإدخال'!I9</f>
        <v>0</v>
      </c>
      <c r="K25" s="30" t="e">
        <f t="shared" si="5"/>
        <v>#DIV/0!</v>
      </c>
      <c r="L25" s="54">
        <f t="shared" ref="L25:L27" si="6">H25-J25</f>
        <v>0</v>
      </c>
      <c r="M25" s="30" t="e">
        <f t="shared" si="2"/>
        <v>#DIV/0!</v>
      </c>
      <c r="N25" s="61">
        <f t="shared" ref="N25:N26" si="7">I25-J25</f>
        <v>0</v>
      </c>
      <c r="O25" s="37" t="e">
        <f>N25/N29</f>
        <v>#DIV/0!</v>
      </c>
      <c r="P25" s="72"/>
      <c r="Q25" s="72"/>
      <c r="R25" s="72"/>
      <c r="S25" s="72"/>
      <c r="T25" s="72"/>
      <c r="U25" s="72"/>
      <c r="V25" s="72"/>
      <c r="W25" s="72"/>
      <c r="X25" s="72"/>
      <c r="Y25" s="72"/>
      <c r="Z25" s="72"/>
      <c r="AA25" s="72"/>
      <c r="AB25" s="42"/>
      <c r="AC25" s="42"/>
    </row>
    <row r="26" spans="1:29" ht="15" customHeight="1" x14ac:dyDescent="0.2">
      <c r="A26" s="44"/>
      <c r="B26" s="233"/>
      <c r="C26" s="236"/>
      <c r="D26" s="237"/>
      <c r="E26" s="44"/>
      <c r="F26" s="138">
        <f t="shared" si="3"/>
        <v>7</v>
      </c>
      <c r="G26" s="67" t="s">
        <v>4</v>
      </c>
      <c r="H26" s="29">
        <f>I8</f>
        <v>0</v>
      </c>
      <c r="I26" s="29">
        <f>K8</f>
        <v>0</v>
      </c>
      <c r="J26" s="18">
        <f>'صفحة الإدخال'!I10</f>
        <v>0</v>
      </c>
      <c r="K26" s="30" t="e">
        <f t="shared" si="5"/>
        <v>#DIV/0!</v>
      </c>
      <c r="L26" s="54">
        <f t="shared" si="6"/>
        <v>0</v>
      </c>
      <c r="M26" s="30" t="e">
        <f t="shared" si="2"/>
        <v>#DIV/0!</v>
      </c>
      <c r="N26" s="61">
        <f t="shared" si="7"/>
        <v>0</v>
      </c>
      <c r="O26" s="37" t="e">
        <f>N26/N29</f>
        <v>#DIV/0!</v>
      </c>
      <c r="P26" s="72"/>
      <c r="Q26" s="72"/>
      <c r="R26" s="72"/>
      <c r="S26" s="72"/>
      <c r="T26" s="72"/>
      <c r="U26" s="72"/>
      <c r="V26" s="72"/>
      <c r="W26" s="72"/>
      <c r="X26" s="72"/>
      <c r="Y26" s="72"/>
      <c r="Z26" s="72"/>
      <c r="AA26" s="72"/>
      <c r="AB26" s="42"/>
      <c r="AC26" s="42"/>
    </row>
    <row r="27" spans="1:29" ht="15" customHeight="1" x14ac:dyDescent="0.2">
      <c r="A27" s="44"/>
      <c r="B27" s="233"/>
      <c r="C27" s="236"/>
      <c r="D27" s="237"/>
      <c r="E27" s="44"/>
      <c r="F27" s="138">
        <f t="shared" si="3"/>
        <v>8</v>
      </c>
      <c r="G27" s="67" t="s">
        <v>5</v>
      </c>
      <c r="H27" s="29">
        <f>I9</f>
        <v>0</v>
      </c>
      <c r="I27" s="29">
        <f>K9</f>
        <v>0</v>
      </c>
      <c r="J27" s="18">
        <f>'صفحة الإدخال'!I11</f>
        <v>0</v>
      </c>
      <c r="K27" s="30" t="e">
        <f t="shared" si="5"/>
        <v>#DIV/0!</v>
      </c>
      <c r="L27" s="54">
        <f t="shared" si="6"/>
        <v>0</v>
      </c>
      <c r="M27" s="30" t="e">
        <f t="shared" si="2"/>
        <v>#DIV/0!</v>
      </c>
      <c r="N27" s="61">
        <f>I27-J27</f>
        <v>0</v>
      </c>
      <c r="O27" s="37" t="e">
        <f>N27/N29</f>
        <v>#DIV/0!</v>
      </c>
      <c r="P27" s="72"/>
      <c r="Q27" s="72"/>
      <c r="R27" s="72"/>
      <c r="S27" s="72"/>
      <c r="T27" s="72"/>
      <c r="U27" s="72"/>
      <c r="V27" s="72"/>
      <c r="W27" s="72"/>
      <c r="X27" s="72"/>
      <c r="Y27" s="72"/>
      <c r="Z27" s="72"/>
      <c r="AA27" s="72"/>
      <c r="AB27" s="42"/>
      <c r="AC27" s="42"/>
    </row>
    <row r="28" spans="1:29" ht="15" customHeight="1" x14ac:dyDescent="0.2">
      <c r="A28" s="44"/>
      <c r="B28" s="233"/>
      <c r="C28" s="236"/>
      <c r="D28" s="237"/>
      <c r="E28" s="44"/>
      <c r="F28" s="139">
        <f>F27+1</f>
        <v>9</v>
      </c>
      <c r="G28" s="15" t="s">
        <v>13</v>
      </c>
      <c r="H28" s="33">
        <f>SUM(H23:H27)</f>
        <v>0</v>
      </c>
      <c r="I28" s="33">
        <f t="shared" ref="I28:K28" si="8">SUM(I23:I27)</f>
        <v>0</v>
      </c>
      <c r="J28" s="16">
        <f t="shared" si="8"/>
        <v>0</v>
      </c>
      <c r="K28" s="34" t="e">
        <f t="shared" si="8"/>
        <v>#DIV/0!</v>
      </c>
      <c r="L28" s="56">
        <f>SUM(L23:L27)</f>
        <v>0</v>
      </c>
      <c r="M28" s="53" t="e">
        <f>SUM(M23:M27)</f>
        <v>#DIV/0!</v>
      </c>
      <c r="N28" s="35">
        <f>SUM(N23:N27)</f>
        <v>0</v>
      </c>
      <c r="O28" s="38" t="e">
        <f>SUM(O23:O27)</f>
        <v>#DIV/0!</v>
      </c>
      <c r="P28" s="72"/>
      <c r="Q28" s="72"/>
      <c r="R28" s="72"/>
      <c r="S28" s="72"/>
      <c r="T28" s="72"/>
      <c r="U28" s="72"/>
      <c r="V28" s="72"/>
      <c r="W28" s="72"/>
      <c r="X28" s="72"/>
      <c r="Y28" s="72"/>
      <c r="Z28" s="72"/>
      <c r="AA28" s="72"/>
      <c r="AB28" s="42"/>
      <c r="AC28" s="42"/>
    </row>
    <row r="29" spans="1:29" ht="14.25" customHeight="1" thickBot="1" x14ac:dyDescent="0.25">
      <c r="A29" s="44"/>
      <c r="B29" s="234"/>
      <c r="C29" s="238"/>
      <c r="D29" s="239"/>
      <c r="E29" s="44"/>
      <c r="F29" s="232" t="s">
        <v>124</v>
      </c>
      <c r="G29" s="216"/>
      <c r="H29" s="39">
        <f t="shared" ref="H29:O29" si="9">H22-H28</f>
        <v>0</v>
      </c>
      <c r="I29" s="39">
        <f t="shared" si="9"/>
        <v>0</v>
      </c>
      <c r="J29" s="20">
        <f t="shared" si="9"/>
        <v>0</v>
      </c>
      <c r="K29" s="40" t="e">
        <f t="shared" si="9"/>
        <v>#DIV/0!</v>
      </c>
      <c r="L29" s="57">
        <f t="shared" si="9"/>
        <v>0</v>
      </c>
      <c r="M29" s="52" t="e">
        <f t="shared" si="9"/>
        <v>#DIV/0!</v>
      </c>
      <c r="N29" s="66">
        <f t="shared" si="9"/>
        <v>0</v>
      </c>
      <c r="O29" s="41" t="e">
        <f t="shared" si="9"/>
        <v>#DIV/0!</v>
      </c>
      <c r="P29" s="72"/>
      <c r="Q29" s="72"/>
      <c r="R29" s="72"/>
      <c r="S29" s="72"/>
      <c r="T29" s="72"/>
      <c r="U29" s="72"/>
      <c r="V29" s="72"/>
      <c r="W29" s="72"/>
      <c r="X29" s="72"/>
      <c r="Y29" s="72"/>
      <c r="Z29" s="72"/>
      <c r="AA29" s="72"/>
      <c r="AB29" s="42"/>
      <c r="AC29" s="42"/>
    </row>
    <row r="30" spans="1:29" ht="6" customHeight="1" x14ac:dyDescent="0.2">
      <c r="A30" s="44"/>
      <c r="B30" s="46"/>
      <c r="C30" s="46"/>
      <c r="D30" s="46"/>
      <c r="E30" s="46"/>
      <c r="F30" s="46"/>
      <c r="G30" s="46"/>
      <c r="H30" s="46"/>
      <c r="I30" s="46"/>
      <c r="J30" s="46"/>
      <c r="K30" s="46"/>
      <c r="L30" s="46"/>
      <c r="M30" s="46"/>
      <c r="N30" s="46"/>
      <c r="O30" s="46"/>
      <c r="P30" s="72"/>
      <c r="Q30" s="72"/>
      <c r="R30" s="72"/>
      <c r="S30" s="72"/>
      <c r="T30" s="72"/>
      <c r="U30" s="72"/>
      <c r="V30" s="72"/>
      <c r="W30" s="72"/>
      <c r="X30" s="72"/>
      <c r="Y30" s="72"/>
      <c r="Z30" s="72"/>
      <c r="AA30" s="72"/>
      <c r="AB30" s="42"/>
      <c r="AC30" s="42"/>
    </row>
    <row r="31" spans="1:29" ht="17.25" x14ac:dyDescent="0.2">
      <c r="A31" s="44"/>
      <c r="B31" s="143" t="s">
        <v>120</v>
      </c>
      <c r="C31" s="143"/>
      <c r="D31" s="143"/>
      <c r="E31" s="143"/>
      <c r="F31" s="143"/>
      <c r="G31" s="143"/>
      <c r="H31" s="143"/>
      <c r="I31" s="143"/>
      <c r="J31" s="143"/>
      <c r="K31" s="143"/>
      <c r="L31" s="143"/>
      <c r="M31" s="143"/>
      <c r="N31" s="143"/>
      <c r="O31" s="143"/>
      <c r="P31" s="72"/>
      <c r="Q31" s="72"/>
      <c r="R31" s="72"/>
      <c r="S31" s="72"/>
      <c r="T31" s="72"/>
      <c r="U31" s="72"/>
      <c r="V31" s="72"/>
      <c r="W31" s="72"/>
      <c r="X31" s="72"/>
      <c r="Y31" s="72"/>
      <c r="Z31" s="72"/>
      <c r="AA31" s="72"/>
      <c r="AB31" s="42"/>
      <c r="AC31" s="42"/>
    </row>
    <row r="32" spans="1:29" ht="15" customHeight="1" x14ac:dyDescent="0.2">
      <c r="A32" s="44"/>
      <c r="B32" s="135">
        <v>1</v>
      </c>
      <c r="C32" s="201" t="s">
        <v>142</v>
      </c>
      <c r="D32" s="201"/>
      <c r="E32" s="201"/>
      <c r="F32" s="201"/>
      <c r="G32" s="201"/>
      <c r="H32" s="201"/>
      <c r="I32" s="201"/>
      <c r="J32" s="201"/>
      <c r="K32" s="201"/>
      <c r="L32" s="201"/>
      <c r="M32" s="201"/>
      <c r="N32" s="201"/>
      <c r="O32" s="201"/>
      <c r="P32" s="72"/>
      <c r="Q32" s="72"/>
      <c r="R32" s="72"/>
      <c r="S32" s="72"/>
      <c r="T32" s="72"/>
      <c r="U32" s="72"/>
      <c r="V32" s="72"/>
      <c r="W32" s="72"/>
      <c r="X32" s="72"/>
      <c r="Y32" s="72"/>
      <c r="Z32" s="72"/>
      <c r="AA32" s="72"/>
      <c r="AB32" s="42"/>
      <c r="AC32" s="42"/>
    </row>
    <row r="33" spans="1:29" ht="14.25" customHeight="1" x14ac:dyDescent="0.2">
      <c r="A33" s="44"/>
      <c r="B33" s="133">
        <v>2</v>
      </c>
      <c r="C33" s="201" t="s">
        <v>122</v>
      </c>
      <c r="D33" s="201"/>
      <c r="E33" s="201"/>
      <c r="F33" s="201"/>
      <c r="G33" s="201"/>
      <c r="H33" s="201"/>
      <c r="I33" s="201"/>
      <c r="J33" s="201"/>
      <c r="K33" s="201"/>
      <c r="L33" s="201"/>
      <c r="M33" s="201"/>
      <c r="N33" s="201"/>
      <c r="O33" s="201"/>
      <c r="P33" s="72"/>
      <c r="Q33" s="72"/>
      <c r="R33" s="72"/>
      <c r="S33" s="72"/>
      <c r="T33" s="72"/>
      <c r="U33" s="72"/>
      <c r="V33" s="72"/>
      <c r="W33" s="72"/>
      <c r="X33" s="72"/>
      <c r="Y33" s="72"/>
      <c r="Z33" s="72"/>
      <c r="AA33" s="72"/>
      <c r="AB33" s="42"/>
      <c r="AC33" s="42"/>
    </row>
    <row r="34" spans="1:29" ht="14.25" customHeight="1" x14ac:dyDescent="0.2">
      <c r="A34" s="44"/>
      <c r="B34" s="135">
        <v>3</v>
      </c>
      <c r="C34" s="201" t="s">
        <v>92</v>
      </c>
      <c r="D34" s="201"/>
      <c r="E34" s="201"/>
      <c r="F34" s="201"/>
      <c r="G34" s="201"/>
      <c r="H34" s="201"/>
      <c r="I34" s="201"/>
      <c r="J34" s="201"/>
      <c r="K34" s="201"/>
      <c r="L34" s="201"/>
      <c r="M34" s="201"/>
      <c r="N34" s="201"/>
      <c r="O34" s="201"/>
      <c r="P34" s="72"/>
      <c r="Q34" s="72"/>
      <c r="R34" s="72"/>
      <c r="S34" s="72"/>
      <c r="T34" s="72"/>
      <c r="U34" s="72"/>
      <c r="V34" s="72"/>
      <c r="W34" s="72"/>
      <c r="X34" s="72"/>
      <c r="Y34" s="72"/>
      <c r="Z34" s="72"/>
      <c r="AA34" s="72"/>
      <c r="AB34" s="42"/>
      <c r="AC34" s="42"/>
    </row>
    <row r="35" spans="1:29" ht="14.25" customHeight="1" x14ac:dyDescent="0.2">
      <c r="A35" s="44"/>
      <c r="B35" s="135">
        <v>4</v>
      </c>
      <c r="C35" s="201" t="s">
        <v>106</v>
      </c>
      <c r="D35" s="201"/>
      <c r="E35" s="201"/>
      <c r="F35" s="201"/>
      <c r="G35" s="201"/>
      <c r="H35" s="201"/>
      <c r="I35" s="201"/>
      <c r="J35" s="201"/>
      <c r="K35" s="201"/>
      <c r="L35" s="201"/>
      <c r="M35" s="201"/>
      <c r="N35" s="201"/>
      <c r="O35" s="201"/>
      <c r="P35" s="72"/>
      <c r="Q35" s="72"/>
      <c r="R35" s="72"/>
      <c r="S35" s="72"/>
      <c r="T35" s="72"/>
      <c r="U35" s="72"/>
      <c r="V35" s="72"/>
      <c r="W35" s="72"/>
      <c r="X35" s="72"/>
      <c r="Y35" s="72"/>
      <c r="Z35" s="72"/>
      <c r="AA35" s="72"/>
      <c r="AB35" s="42"/>
      <c r="AC35" s="42"/>
    </row>
    <row r="36" spans="1:29" ht="14.25" customHeight="1" x14ac:dyDescent="0.2">
      <c r="A36" s="44"/>
      <c r="B36" s="135">
        <v>5</v>
      </c>
      <c r="C36" s="201" t="s">
        <v>90</v>
      </c>
      <c r="D36" s="201"/>
      <c r="E36" s="201"/>
      <c r="F36" s="201"/>
      <c r="G36" s="201"/>
      <c r="H36" s="201"/>
      <c r="I36" s="201"/>
      <c r="J36" s="201"/>
      <c r="K36" s="201"/>
      <c r="L36" s="201"/>
      <c r="M36" s="201"/>
      <c r="N36" s="201"/>
      <c r="O36" s="201"/>
      <c r="P36" s="72"/>
      <c r="Q36" s="72"/>
      <c r="R36" s="72"/>
      <c r="S36" s="72"/>
      <c r="T36" s="72"/>
      <c r="U36" s="72"/>
      <c r="V36" s="72"/>
      <c r="W36" s="72"/>
      <c r="X36" s="72"/>
      <c r="Y36" s="72"/>
      <c r="Z36" s="72"/>
      <c r="AA36" s="72"/>
      <c r="AB36" s="42"/>
      <c r="AC36" s="42"/>
    </row>
    <row r="37" spans="1:29" ht="14.25" customHeight="1" x14ac:dyDescent="0.2">
      <c r="A37" s="44"/>
      <c r="B37" s="135">
        <v>6</v>
      </c>
      <c r="C37" s="201" t="s">
        <v>121</v>
      </c>
      <c r="D37" s="201"/>
      <c r="E37" s="201"/>
      <c r="F37" s="201"/>
      <c r="G37" s="201"/>
      <c r="H37" s="201"/>
      <c r="I37" s="201"/>
      <c r="J37" s="201"/>
      <c r="K37" s="201"/>
      <c r="L37" s="201"/>
      <c r="M37" s="201"/>
      <c r="N37" s="201"/>
      <c r="O37" s="201"/>
      <c r="P37" s="72"/>
      <c r="Q37" s="72"/>
      <c r="R37" s="72"/>
      <c r="S37" s="72"/>
      <c r="T37" s="72"/>
      <c r="U37" s="72"/>
      <c r="V37" s="72"/>
      <c r="W37" s="72"/>
      <c r="X37" s="72"/>
      <c r="Y37" s="72"/>
      <c r="Z37" s="72"/>
      <c r="AA37" s="72"/>
      <c r="AB37" s="42"/>
      <c r="AC37" s="42"/>
    </row>
    <row r="38" spans="1:29" ht="15" customHeight="1" x14ac:dyDescent="0.2">
      <c r="A38" s="44"/>
      <c r="B38" s="135">
        <v>7</v>
      </c>
      <c r="C38" s="201" t="s">
        <v>91</v>
      </c>
      <c r="D38" s="201"/>
      <c r="E38" s="201"/>
      <c r="F38" s="201"/>
      <c r="G38" s="201"/>
      <c r="H38" s="201"/>
      <c r="I38" s="201"/>
      <c r="J38" s="201"/>
      <c r="K38" s="201"/>
      <c r="L38" s="201"/>
      <c r="M38" s="201"/>
      <c r="N38" s="201"/>
      <c r="O38" s="201"/>
      <c r="P38" s="72"/>
      <c r="Q38" s="72"/>
      <c r="R38" s="72"/>
      <c r="S38" s="72"/>
      <c r="T38" s="72"/>
      <c r="U38" s="72"/>
      <c r="V38" s="72"/>
      <c r="W38" s="72"/>
      <c r="X38" s="72"/>
      <c r="Y38" s="72"/>
      <c r="Z38" s="72"/>
      <c r="AA38" s="72"/>
      <c r="AB38" s="42"/>
      <c r="AC38" s="42"/>
    </row>
    <row r="39" spans="1:29" ht="14.25" customHeight="1" x14ac:dyDescent="0.2">
      <c r="A39" s="44"/>
      <c r="B39" s="135">
        <v>8</v>
      </c>
      <c r="C39" s="201" t="s">
        <v>107</v>
      </c>
      <c r="D39" s="201"/>
      <c r="E39" s="201"/>
      <c r="F39" s="201"/>
      <c r="G39" s="201"/>
      <c r="H39" s="201"/>
      <c r="I39" s="201"/>
      <c r="J39" s="201"/>
      <c r="K39" s="201"/>
      <c r="L39" s="201"/>
      <c r="M39" s="201"/>
      <c r="N39" s="201"/>
      <c r="O39" s="201"/>
      <c r="P39" s="72"/>
      <c r="Q39" s="72"/>
      <c r="R39" s="72"/>
      <c r="S39" s="72"/>
      <c r="T39" s="72"/>
      <c r="U39" s="72"/>
      <c r="V39" s="72"/>
      <c r="W39" s="72"/>
      <c r="X39" s="72"/>
      <c r="Y39" s="72"/>
      <c r="Z39" s="72"/>
      <c r="AA39" s="72"/>
      <c r="AB39" s="42"/>
      <c r="AC39" s="42"/>
    </row>
    <row r="40" spans="1:29" ht="14.25" customHeight="1" x14ac:dyDescent="0.2">
      <c r="A40" s="44"/>
      <c r="B40" s="135">
        <v>9</v>
      </c>
      <c r="C40" s="201" t="s">
        <v>118</v>
      </c>
      <c r="D40" s="201"/>
      <c r="E40" s="201"/>
      <c r="F40" s="201"/>
      <c r="G40" s="201"/>
      <c r="H40" s="201"/>
      <c r="I40" s="201"/>
      <c r="J40" s="201"/>
      <c r="K40" s="201"/>
      <c r="L40" s="201"/>
      <c r="M40" s="201"/>
      <c r="N40" s="201"/>
      <c r="O40" s="201"/>
      <c r="P40" s="72"/>
      <c r="Q40" s="72"/>
      <c r="R40" s="72"/>
      <c r="S40" s="72"/>
      <c r="T40" s="72"/>
      <c r="U40" s="72"/>
      <c r="V40" s="72"/>
      <c r="W40" s="72"/>
      <c r="X40" s="72"/>
      <c r="Y40" s="72"/>
      <c r="Z40" s="72"/>
      <c r="AA40" s="72"/>
      <c r="AB40" s="42"/>
      <c r="AC40" s="42"/>
    </row>
    <row r="41" spans="1:29" ht="15" customHeight="1" x14ac:dyDescent="0.2">
      <c r="A41" s="44"/>
      <c r="B41" s="141"/>
      <c r="P41" s="72"/>
      <c r="Q41" s="72"/>
      <c r="R41" s="72"/>
      <c r="S41" s="72"/>
      <c r="T41" s="72"/>
      <c r="U41" s="72"/>
      <c r="V41" s="72"/>
      <c r="W41" s="72"/>
      <c r="X41" s="72"/>
      <c r="Y41" s="72"/>
      <c r="Z41" s="72"/>
      <c r="AA41" s="72"/>
      <c r="AB41" s="42"/>
      <c r="AC41" s="42"/>
    </row>
    <row r="42" spans="1:29" ht="14.25" customHeight="1" x14ac:dyDescent="0.2">
      <c r="A42" s="44"/>
      <c r="B42" s="141"/>
      <c r="P42" s="72"/>
      <c r="Q42" s="72"/>
      <c r="R42" s="72"/>
      <c r="S42" s="72"/>
      <c r="T42" s="72"/>
      <c r="U42" s="72"/>
      <c r="V42" s="72"/>
      <c r="W42" s="72"/>
      <c r="X42" s="72"/>
      <c r="Y42" s="72"/>
      <c r="Z42" s="72"/>
      <c r="AA42" s="72"/>
      <c r="AB42" s="42"/>
      <c r="AC42" s="42"/>
    </row>
    <row r="43" spans="1:29" ht="14.25" customHeight="1" x14ac:dyDescent="0.2">
      <c r="A43" s="44"/>
      <c r="B43" s="117"/>
      <c r="P43" s="72"/>
      <c r="Q43" s="72"/>
      <c r="R43" s="72"/>
      <c r="S43" s="72"/>
      <c r="T43" s="72"/>
      <c r="U43" s="72"/>
      <c r="V43" s="72"/>
      <c r="W43" s="72"/>
      <c r="X43" s="72"/>
      <c r="Y43" s="72"/>
      <c r="Z43" s="72"/>
      <c r="AA43" s="72"/>
      <c r="AB43" s="42"/>
      <c r="AC43" s="42"/>
    </row>
    <row r="44" spans="1:29" ht="14.25" customHeight="1" x14ac:dyDescent="0.2">
      <c r="A44" s="44"/>
      <c r="B44" s="117"/>
      <c r="P44" s="72"/>
      <c r="Q44" s="72"/>
      <c r="R44" s="72"/>
      <c r="S44" s="72"/>
      <c r="T44" s="72"/>
      <c r="U44" s="72"/>
      <c r="V44" s="72"/>
      <c r="W44" s="72"/>
      <c r="X44" s="72"/>
      <c r="Y44" s="72"/>
      <c r="Z44" s="72"/>
      <c r="AA44" s="72"/>
      <c r="AB44" s="42"/>
      <c r="AC44" s="42"/>
    </row>
    <row r="45" spans="1:29" ht="14.25" customHeight="1" x14ac:dyDescent="0.2">
      <c r="A45" s="44"/>
      <c r="B45" s="117"/>
      <c r="P45" s="72"/>
      <c r="Q45" s="72"/>
      <c r="R45" s="72"/>
      <c r="S45" s="72"/>
      <c r="T45" s="72"/>
      <c r="U45" s="72"/>
      <c r="V45" s="72"/>
      <c r="W45" s="72"/>
      <c r="X45" s="72"/>
      <c r="Y45" s="72"/>
      <c r="Z45" s="72"/>
      <c r="AA45" s="72"/>
      <c r="AB45" s="42"/>
      <c r="AC45" s="42"/>
    </row>
    <row r="46" spans="1:29" ht="14.25" customHeight="1" x14ac:dyDescent="0.2">
      <c r="A46" s="44"/>
      <c r="B46" s="117"/>
      <c r="P46" s="72"/>
      <c r="Q46" s="72"/>
      <c r="R46" s="72"/>
      <c r="S46" s="72"/>
      <c r="T46" s="72"/>
      <c r="U46" s="72"/>
      <c r="V46" s="72"/>
      <c r="W46" s="72"/>
      <c r="X46" s="72"/>
      <c r="Y46" s="72"/>
      <c r="Z46" s="72"/>
      <c r="AA46" s="72"/>
      <c r="AB46" s="42"/>
      <c r="AC46" s="42"/>
    </row>
    <row r="47" spans="1:29" ht="14.25" customHeight="1" x14ac:dyDescent="0.2">
      <c r="A47" s="44"/>
      <c r="B47" s="117"/>
      <c r="P47" s="72"/>
      <c r="Q47" s="72"/>
      <c r="R47" s="72"/>
      <c r="S47" s="72"/>
      <c r="T47" s="72"/>
      <c r="U47" s="72"/>
      <c r="V47" s="72"/>
      <c r="W47" s="72"/>
      <c r="X47" s="72"/>
      <c r="Y47" s="72"/>
      <c r="Z47" s="72"/>
      <c r="AA47" s="72"/>
      <c r="AB47" s="42"/>
      <c r="AC47" s="42"/>
    </row>
    <row r="48" spans="1:29" ht="14.25" customHeight="1" x14ac:dyDescent="0.2">
      <c r="A48" s="44"/>
      <c r="B48" s="117"/>
      <c r="P48" s="72"/>
      <c r="Q48" s="72"/>
      <c r="R48" s="72"/>
      <c r="S48" s="72"/>
      <c r="T48" s="72"/>
      <c r="U48" s="72"/>
      <c r="V48" s="72"/>
      <c r="W48" s="72"/>
      <c r="X48" s="72"/>
      <c r="Y48" s="72"/>
      <c r="Z48" s="72"/>
      <c r="AA48" s="72"/>
      <c r="AB48" s="42"/>
      <c r="AC48" s="42"/>
    </row>
    <row r="49" spans="1:29" ht="14.25" customHeight="1" x14ac:dyDescent="0.2">
      <c r="A49" s="44"/>
      <c r="B49" s="117"/>
      <c r="P49" s="72"/>
      <c r="Q49" s="72"/>
      <c r="R49" s="72"/>
      <c r="S49" s="72"/>
      <c r="T49" s="72"/>
      <c r="U49" s="72"/>
      <c r="V49" s="72"/>
      <c r="W49" s="72"/>
      <c r="X49" s="72"/>
      <c r="Y49" s="72"/>
      <c r="Z49" s="72"/>
      <c r="AA49" s="72"/>
      <c r="AB49" s="42"/>
      <c r="AC49" s="42"/>
    </row>
    <row r="50" spans="1:29" ht="14.25" customHeight="1" x14ac:dyDescent="0.2">
      <c r="A50" s="44"/>
      <c r="B50" s="117"/>
      <c r="P50" s="72"/>
      <c r="Q50" s="72"/>
      <c r="R50" s="72"/>
      <c r="S50" s="72"/>
      <c r="T50" s="72"/>
      <c r="U50" s="72"/>
      <c r="V50" s="72"/>
      <c r="W50" s="72"/>
      <c r="X50" s="72"/>
      <c r="Y50" s="72"/>
      <c r="Z50" s="72"/>
      <c r="AA50" s="72"/>
      <c r="AB50" s="42"/>
      <c r="AC50" s="42"/>
    </row>
    <row r="51" spans="1:29" ht="14.25" customHeight="1" x14ac:dyDescent="0.2">
      <c r="A51" s="44"/>
      <c r="B51" s="117"/>
      <c r="P51" s="72"/>
      <c r="Q51" s="72"/>
      <c r="R51" s="72"/>
      <c r="S51" s="72"/>
      <c r="T51" s="72"/>
      <c r="U51" s="72"/>
      <c r="V51" s="72"/>
      <c r="W51" s="72"/>
      <c r="X51" s="72"/>
      <c r="Y51" s="72"/>
      <c r="Z51" s="72"/>
      <c r="AA51" s="72"/>
      <c r="AB51" s="42"/>
      <c r="AC51" s="42"/>
    </row>
    <row r="52" spans="1:29" ht="14.25" customHeight="1" x14ac:dyDescent="0.2">
      <c r="A52" s="44"/>
      <c r="B52" s="117"/>
      <c r="P52" s="72"/>
      <c r="Q52" s="72"/>
      <c r="R52" s="72"/>
      <c r="S52" s="72"/>
      <c r="T52" s="72"/>
      <c r="U52" s="72"/>
      <c r="V52" s="72"/>
      <c r="W52" s="72"/>
      <c r="X52" s="72"/>
      <c r="Y52" s="72"/>
      <c r="Z52" s="72"/>
      <c r="AA52" s="72"/>
      <c r="AB52" s="42"/>
      <c r="AC52" s="42"/>
    </row>
    <row r="53" spans="1:29" ht="14.25" customHeight="1" x14ac:dyDescent="0.2">
      <c r="A53" s="44"/>
      <c r="B53" s="117"/>
      <c r="C53" s="117"/>
      <c r="D53" s="117"/>
      <c r="E53" s="117"/>
      <c r="F53" s="117"/>
      <c r="G53" s="117"/>
      <c r="H53" s="117"/>
      <c r="I53" s="117"/>
      <c r="J53" s="117"/>
      <c r="K53" s="117"/>
      <c r="L53" s="117"/>
      <c r="M53" s="117"/>
      <c r="N53" s="117"/>
      <c r="O53" s="117"/>
      <c r="P53" s="72"/>
      <c r="Q53" s="72"/>
      <c r="R53" s="72"/>
      <c r="S53" s="72"/>
      <c r="T53" s="72"/>
      <c r="U53" s="72"/>
      <c r="V53" s="72"/>
      <c r="W53" s="72"/>
      <c r="X53" s="72"/>
      <c r="Y53" s="72"/>
      <c r="Z53" s="72"/>
      <c r="AA53" s="72"/>
      <c r="AB53" s="42"/>
      <c r="AC53" s="42"/>
    </row>
    <row r="54" spans="1:29" ht="14.25" customHeight="1" x14ac:dyDescent="0.2">
      <c r="A54" s="6"/>
      <c r="P54" s="42"/>
      <c r="Q54" s="42"/>
      <c r="R54" s="42"/>
      <c r="S54" s="42"/>
      <c r="T54" s="42"/>
      <c r="U54" s="42"/>
      <c r="V54" s="42"/>
      <c r="W54" s="42"/>
      <c r="X54" s="42"/>
      <c r="Y54" s="42"/>
      <c r="Z54" s="42"/>
      <c r="AA54" s="42"/>
      <c r="AB54" s="42"/>
      <c r="AC54" s="42"/>
    </row>
    <row r="55" spans="1:29" ht="14.25" customHeight="1" x14ac:dyDescent="0.2">
      <c r="A55" s="6"/>
      <c r="P55" s="42"/>
      <c r="Q55" s="42"/>
      <c r="R55" s="42"/>
      <c r="S55" s="42"/>
      <c r="T55" s="42"/>
      <c r="U55" s="42"/>
      <c r="V55" s="42"/>
      <c r="W55" s="42"/>
      <c r="X55" s="42"/>
      <c r="Y55" s="42"/>
      <c r="Z55" s="42"/>
      <c r="AA55" s="42"/>
      <c r="AB55" s="42"/>
      <c r="AC55" s="42"/>
    </row>
    <row r="56" spans="1:29" ht="14.25" customHeight="1" x14ac:dyDescent="0.2">
      <c r="A56" s="6"/>
      <c r="P56" s="42"/>
      <c r="Q56" s="42"/>
      <c r="R56" s="42"/>
      <c r="S56" s="42"/>
      <c r="T56" s="42"/>
      <c r="U56" s="42"/>
      <c r="V56" s="42"/>
      <c r="W56" s="42"/>
      <c r="X56" s="42"/>
      <c r="Y56" s="42"/>
      <c r="Z56" s="42"/>
      <c r="AA56" s="42"/>
      <c r="AB56" s="42"/>
      <c r="AC56" s="42"/>
    </row>
    <row r="57" spans="1:29" ht="14.25" customHeight="1" x14ac:dyDescent="0.2">
      <c r="A57" s="6"/>
      <c r="B57" s="6"/>
      <c r="C57" s="6"/>
      <c r="D57" s="6"/>
      <c r="E57" s="6"/>
      <c r="F57" s="6"/>
      <c r="G57" s="6"/>
      <c r="H57" s="6"/>
      <c r="I57" s="6"/>
      <c r="J57" s="6"/>
      <c r="K57" s="6"/>
      <c r="L57" s="6"/>
      <c r="M57" s="6"/>
      <c r="N57" s="6"/>
      <c r="O57" s="6"/>
      <c r="P57" s="42"/>
      <c r="Q57" s="42"/>
      <c r="R57" s="42"/>
      <c r="S57" s="42"/>
      <c r="T57" s="42"/>
      <c r="U57" s="42"/>
      <c r="V57" s="42"/>
      <c r="W57" s="42"/>
      <c r="X57" s="42"/>
      <c r="Y57" s="42"/>
      <c r="Z57" s="42"/>
      <c r="AA57" s="42"/>
      <c r="AB57" s="42"/>
      <c r="AC57" s="42"/>
    </row>
    <row r="58" spans="1:29" ht="14.25" customHeight="1" x14ac:dyDescent="0.2">
      <c r="A58" s="6"/>
      <c r="B58" s="6"/>
      <c r="C58" s="6"/>
      <c r="D58" s="6"/>
      <c r="E58" s="6"/>
      <c r="F58" s="6"/>
      <c r="G58" s="6"/>
      <c r="H58" s="6"/>
      <c r="I58" s="6"/>
      <c r="J58" s="6"/>
      <c r="K58" s="6"/>
      <c r="L58" s="6"/>
      <c r="M58" s="6"/>
      <c r="N58" s="6"/>
      <c r="O58" s="6"/>
      <c r="P58" s="42"/>
      <c r="Q58" s="42"/>
      <c r="R58" s="42"/>
      <c r="S58" s="42"/>
      <c r="T58" s="42"/>
      <c r="U58" s="42"/>
      <c r="V58" s="42"/>
      <c r="W58" s="42"/>
      <c r="X58" s="42"/>
      <c r="Y58" s="42"/>
      <c r="Z58" s="42"/>
      <c r="AA58" s="42"/>
      <c r="AB58" s="42"/>
      <c r="AC58" s="42"/>
    </row>
    <row r="59" spans="1:29" ht="14.25" customHeight="1" x14ac:dyDescent="0.2">
      <c r="A59" s="6"/>
      <c r="B59" s="6"/>
      <c r="C59" s="6"/>
      <c r="D59" s="6"/>
      <c r="E59" s="6"/>
      <c r="F59" s="6"/>
      <c r="G59" s="6"/>
      <c r="H59" s="6"/>
      <c r="I59" s="6"/>
      <c r="J59" s="6"/>
      <c r="K59" s="6"/>
      <c r="L59" s="6"/>
      <c r="M59" s="6"/>
      <c r="N59" s="6"/>
      <c r="O59" s="6"/>
      <c r="P59" s="42"/>
      <c r="Q59" s="42"/>
      <c r="R59" s="42"/>
      <c r="S59" s="42"/>
      <c r="T59" s="42"/>
      <c r="U59" s="42"/>
      <c r="V59" s="42"/>
      <c r="W59" s="42"/>
      <c r="X59" s="42"/>
      <c r="Y59" s="42"/>
      <c r="Z59" s="42"/>
      <c r="AA59" s="42"/>
      <c r="AB59" s="42"/>
      <c r="AC59" s="42"/>
    </row>
    <row r="60" spans="1:29" ht="14.25" customHeight="1" x14ac:dyDescent="0.2">
      <c r="A60" s="6"/>
      <c r="B60" s="6"/>
      <c r="C60" s="6"/>
      <c r="D60" s="6"/>
      <c r="E60" s="6"/>
      <c r="F60" s="6"/>
      <c r="G60" s="6"/>
      <c r="H60" s="6"/>
      <c r="I60" s="6"/>
      <c r="J60" s="6"/>
      <c r="K60" s="6"/>
      <c r="L60" s="6"/>
      <c r="M60" s="6"/>
      <c r="N60" s="6"/>
      <c r="O60" s="6"/>
      <c r="P60" s="42"/>
      <c r="Q60" s="42"/>
      <c r="R60" s="42"/>
      <c r="S60" s="42"/>
      <c r="T60" s="42"/>
      <c r="U60" s="42"/>
      <c r="V60" s="42"/>
      <c r="W60" s="42"/>
      <c r="X60" s="42"/>
      <c r="Y60" s="42"/>
      <c r="Z60" s="42"/>
      <c r="AA60" s="42"/>
      <c r="AB60" s="42"/>
      <c r="AC60" s="42"/>
    </row>
    <row r="61" spans="1:29" ht="14.25" customHeight="1" x14ac:dyDescent="0.2">
      <c r="A61" s="6"/>
      <c r="B61" s="6"/>
      <c r="C61" s="6"/>
      <c r="D61" s="6"/>
      <c r="E61" s="6"/>
      <c r="F61" s="6"/>
      <c r="G61" s="6"/>
      <c r="H61" s="6"/>
      <c r="I61" s="6"/>
      <c r="J61" s="6"/>
      <c r="K61" s="6"/>
      <c r="L61" s="6"/>
      <c r="M61" s="6"/>
      <c r="N61" s="6"/>
      <c r="O61" s="6"/>
      <c r="P61" s="42"/>
      <c r="Q61" s="42"/>
      <c r="R61" s="42"/>
      <c r="S61" s="42"/>
      <c r="T61" s="42"/>
      <c r="U61" s="42"/>
      <c r="V61" s="42"/>
      <c r="W61" s="42"/>
      <c r="X61" s="42"/>
      <c r="Y61" s="42"/>
      <c r="Z61" s="42"/>
      <c r="AA61" s="42"/>
      <c r="AB61" s="42"/>
      <c r="AC61" s="42"/>
    </row>
    <row r="62" spans="1:29" ht="14.25" customHeight="1" x14ac:dyDescent="0.2">
      <c r="A62" s="6"/>
      <c r="B62" s="6"/>
      <c r="C62" s="6"/>
      <c r="D62" s="6"/>
      <c r="E62" s="6"/>
      <c r="F62" s="6"/>
      <c r="G62" s="6"/>
      <c r="H62" s="6"/>
      <c r="I62" s="6"/>
      <c r="J62" s="6"/>
      <c r="K62" s="6"/>
      <c r="L62" s="6"/>
      <c r="M62" s="6"/>
      <c r="N62" s="6"/>
      <c r="O62" s="6"/>
      <c r="P62" s="42"/>
      <c r="Q62" s="42"/>
      <c r="R62" s="42"/>
      <c r="S62" s="42"/>
      <c r="T62" s="42"/>
      <c r="U62" s="42"/>
      <c r="V62" s="42"/>
      <c r="W62" s="42"/>
      <c r="X62" s="42"/>
      <c r="Y62" s="42"/>
      <c r="Z62" s="42"/>
      <c r="AA62" s="42"/>
      <c r="AB62" s="42"/>
      <c r="AC62" s="42"/>
    </row>
    <row r="63" spans="1:29" ht="14.25" customHeight="1" x14ac:dyDescent="0.2">
      <c r="A63" s="6"/>
      <c r="B63" s="6"/>
      <c r="C63" s="6"/>
      <c r="D63" s="6"/>
      <c r="E63" s="6"/>
      <c r="F63" s="6"/>
      <c r="G63" s="6"/>
      <c r="H63" s="6"/>
      <c r="I63" s="6"/>
      <c r="J63" s="6"/>
      <c r="K63" s="6"/>
      <c r="L63" s="6"/>
      <c r="M63" s="6"/>
      <c r="N63" s="6"/>
      <c r="O63" s="6"/>
      <c r="P63" s="42"/>
      <c r="Q63" s="42"/>
      <c r="R63" s="42"/>
      <c r="S63" s="42"/>
      <c r="T63" s="42"/>
      <c r="U63" s="42"/>
      <c r="V63" s="42"/>
      <c r="W63" s="42"/>
      <c r="X63" s="42"/>
      <c r="Y63" s="42"/>
      <c r="Z63" s="42"/>
      <c r="AA63" s="42"/>
      <c r="AB63" s="42"/>
      <c r="AC63" s="42"/>
    </row>
    <row r="64" spans="1:29" ht="14.25" customHeight="1" x14ac:dyDescent="0.2">
      <c r="A64" s="6"/>
      <c r="B64" s="6"/>
      <c r="C64" s="6"/>
      <c r="D64" s="6"/>
      <c r="E64" s="6"/>
      <c r="F64" s="6"/>
      <c r="G64" s="6"/>
      <c r="H64" s="6"/>
      <c r="I64" s="6"/>
      <c r="J64" s="6"/>
      <c r="K64" s="6"/>
      <c r="L64" s="6"/>
      <c r="M64" s="6"/>
      <c r="N64" s="6"/>
      <c r="O64" s="6"/>
      <c r="P64" s="42"/>
      <c r="Q64" s="42"/>
      <c r="R64" s="42"/>
      <c r="S64" s="42"/>
      <c r="T64" s="42"/>
      <c r="U64" s="42"/>
      <c r="V64" s="42"/>
      <c r="W64" s="42"/>
      <c r="X64" s="42"/>
      <c r="Y64" s="42"/>
      <c r="Z64" s="42"/>
      <c r="AA64" s="42"/>
      <c r="AB64" s="42"/>
      <c r="AC64" s="42"/>
    </row>
    <row r="65" spans="1:29" ht="14.25" customHeight="1" x14ac:dyDescent="0.2">
      <c r="A65" s="6"/>
      <c r="B65" s="6"/>
      <c r="C65" s="6"/>
      <c r="D65" s="6"/>
      <c r="E65" s="6"/>
      <c r="F65" s="6"/>
      <c r="G65" s="6"/>
      <c r="H65" s="6"/>
      <c r="I65" s="6"/>
      <c r="J65" s="6"/>
      <c r="K65" s="6"/>
      <c r="L65" s="6"/>
      <c r="M65" s="6"/>
      <c r="N65" s="6"/>
      <c r="O65" s="6"/>
      <c r="P65" s="42"/>
      <c r="Q65" s="42"/>
      <c r="R65" s="42"/>
      <c r="S65" s="42"/>
      <c r="T65" s="42"/>
      <c r="U65" s="42"/>
      <c r="V65" s="42"/>
      <c r="W65" s="42"/>
      <c r="X65" s="42"/>
      <c r="Y65" s="42"/>
      <c r="Z65" s="42"/>
      <c r="AA65" s="42"/>
      <c r="AB65" s="42"/>
      <c r="AC65" s="42"/>
    </row>
    <row r="66" spans="1:29" ht="14.25" customHeight="1" x14ac:dyDescent="0.2">
      <c r="A66" s="6"/>
      <c r="B66" s="6"/>
      <c r="C66" s="6"/>
      <c r="D66" s="6"/>
      <c r="E66" s="6"/>
      <c r="F66" s="6"/>
      <c r="G66" s="6"/>
      <c r="H66" s="6"/>
      <c r="I66" s="6"/>
      <c r="J66" s="6"/>
      <c r="K66" s="6"/>
      <c r="L66" s="6"/>
      <c r="M66" s="6"/>
      <c r="N66" s="6"/>
      <c r="O66" s="6"/>
      <c r="P66" s="42"/>
      <c r="Q66" s="42"/>
      <c r="R66" s="42"/>
      <c r="S66" s="42"/>
      <c r="T66" s="42"/>
      <c r="U66" s="42"/>
      <c r="V66" s="42"/>
      <c r="W66" s="42"/>
      <c r="X66" s="42"/>
      <c r="Y66" s="42"/>
      <c r="Z66" s="42"/>
      <c r="AA66" s="42"/>
      <c r="AB66" s="42"/>
      <c r="AC66" s="42"/>
    </row>
    <row r="67" spans="1:29" ht="14.25" customHeight="1" x14ac:dyDescent="0.2">
      <c r="A67" s="6"/>
      <c r="B67" s="6"/>
      <c r="C67" s="6"/>
      <c r="D67" s="6"/>
      <c r="E67" s="6"/>
      <c r="F67" s="6"/>
      <c r="G67" s="6"/>
      <c r="H67" s="6"/>
      <c r="I67" s="6"/>
      <c r="J67" s="6"/>
      <c r="K67" s="6"/>
      <c r="L67" s="6"/>
      <c r="M67" s="6"/>
      <c r="N67" s="6"/>
      <c r="O67" s="6"/>
      <c r="P67" s="42"/>
      <c r="Q67" s="42"/>
      <c r="R67" s="42"/>
      <c r="S67" s="42"/>
      <c r="T67" s="42"/>
      <c r="U67" s="42"/>
      <c r="V67" s="42"/>
      <c r="W67" s="42"/>
      <c r="X67" s="42"/>
      <c r="Y67" s="42"/>
      <c r="Z67" s="42"/>
      <c r="AA67" s="42"/>
      <c r="AB67" s="42"/>
      <c r="AC67" s="42"/>
    </row>
    <row r="68" spans="1:29" ht="17.25" x14ac:dyDescent="0.4">
      <c r="A68" s="1"/>
      <c r="B68" s="1"/>
      <c r="C68" s="1"/>
      <c r="D68" s="1"/>
      <c r="E68" s="1"/>
      <c r="F68" s="1"/>
      <c r="G68" s="1"/>
      <c r="H68" s="1"/>
      <c r="I68" s="1"/>
      <c r="J68" s="1"/>
      <c r="K68" s="1"/>
      <c r="L68" s="1"/>
      <c r="M68" s="1"/>
      <c r="N68" s="1"/>
      <c r="O68" s="1"/>
    </row>
    <row r="69" spans="1:29" ht="17.25" x14ac:dyDescent="0.4">
      <c r="A69" s="1"/>
      <c r="B69" s="1"/>
      <c r="C69" s="1"/>
      <c r="D69" s="1"/>
      <c r="E69" s="1"/>
      <c r="F69" s="1"/>
      <c r="G69" s="1"/>
      <c r="H69" s="1"/>
      <c r="I69" s="1"/>
      <c r="J69" s="1"/>
      <c r="K69" s="1"/>
      <c r="L69" s="1"/>
      <c r="M69" s="1"/>
      <c r="N69" s="1"/>
      <c r="O69" s="1"/>
    </row>
  </sheetData>
  <sheetProtection algorithmName="SHA-512" hashValue="9F4FO+H96KvY7Y6XgajnSH6bVLvFL8yktQ1VLf2V3CIuCGoGN8ktJ6Oy3rdx59SKcx8PRSRKhJwInRkWoj6A+Q==" saltValue="KdcyAWy1qRa2OXCBeZi5tw==" spinCount="100000" sheet="1" objects="1" scenarios="1" selectLockedCells="1"/>
  <mergeCells count="36">
    <mergeCell ref="J14:K14"/>
    <mergeCell ref="C17:D17"/>
    <mergeCell ref="C19:D19"/>
    <mergeCell ref="C16:D16"/>
    <mergeCell ref="C38:O38"/>
    <mergeCell ref="F18:O18"/>
    <mergeCell ref="C18:D18"/>
    <mergeCell ref="J16:K16"/>
    <mergeCell ref="C39:O39"/>
    <mergeCell ref="C40:O40"/>
    <mergeCell ref="B31:O31"/>
    <mergeCell ref="F29:G29"/>
    <mergeCell ref="C37:O37"/>
    <mergeCell ref="C32:O32"/>
    <mergeCell ref="C33:O33"/>
    <mergeCell ref="C34:O34"/>
    <mergeCell ref="C35:O35"/>
    <mergeCell ref="C36:O36"/>
    <mergeCell ref="B20:B29"/>
    <mergeCell ref="C20:D29"/>
    <mergeCell ref="B1:D13"/>
    <mergeCell ref="C14:D14"/>
    <mergeCell ref="C15:D15"/>
    <mergeCell ref="F16:I16"/>
    <mergeCell ref="H13:I13"/>
    <mergeCell ref="H14:I14"/>
    <mergeCell ref="F12:O12"/>
    <mergeCell ref="F3:F4"/>
    <mergeCell ref="F10:G10"/>
    <mergeCell ref="L2:O2"/>
    <mergeCell ref="F2:K2"/>
    <mergeCell ref="H3:K3"/>
    <mergeCell ref="H15:I15"/>
    <mergeCell ref="J15:K15"/>
    <mergeCell ref="F1:O1"/>
    <mergeCell ref="J13:K13"/>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V i s u a l i z a t i o n   x m l n s : x s d = " h t t p : / / w w w . w 3 . o r g / 2 0 0 1 / X M L S c h e m a "   x m l n s : x s i = " h t t p : / / w w w . w 3 . o r g / 2 0 0 1 / X M L S c h e m a - i n s t a n c e "   x m l n s = " h t t p : / / m i c r o s o f t . d a t a . v i s u a l i z a t i o n . C l i e n t . E x c e l / 1 . 0 " > < T o u r s > < T o u r   N a m e = " T o u r   1 "   I d = " { D 6 E D 9 2 7 3 - 2 C A F - 4 2 0 8 - A 6 2 5 - 9 3 0 0 8 7 2 5 5 2 D 7 } "   T o u r I d = " 0 f c 0 5 8 c 8 - 0 0 7 f - 4 0 4 8 - 9 b a 3 - 6 2 3 3 9 0 d 7 7 e 4 f "   X m l V e r = " 6 "   M i n X m l V e r = " 3 " > < D e s c r i p t i o n > S o m e   d e s c r i p t i o n   f o r   t h e   t o u r   g o e s   h e r e < / D e s c r i p t i o n > < I m a g e > i V B O R w 0 K G g o A A A A N S U h E U g A A A N Q A A A B 1 C A Y A A A A 2 n s 9 T A A A A A X N S R 0 I A r s 4 c 6 Q A A A A R n Q U 1 B A A C x j w v 8 Y Q U A A A A J c E h Z c w A A A m I A A A J i A W y J d J c A A I 0 d S U R B V H h e 7 f 1 3 s C X X f S Y I f n m 9 f d 6 W L 5 Q B U E D B k Q A B O g B 0 o p E o U q Z J U d K q u 2 d b v T 0 9 f 8 x M T M T 0 9 E R H d E z s b u z O R H f E 7 M 7 s j r b V k k Z q S q R E J w o i Q Q 8 a g A Q I j 0 J V o Q z K v 3 r + v e v 9 z f 2 + 3 8 n z 3 q 1 C o V B w N B r 8 X t 3 K e z N P n v P z 5 u T J z O C B H / 0 0 x F v w F r w F b w j E o u 1 b 8 B a 8 B W 8 A v G V Q b 8 F b 8 A Y C U 7 7 H 3 0 r 5 3 o K 3 4 A 2 C 4 O 8 f f s u g 3 o K 3 4 I 2 C 4 J E T S 2 Z Q / R 5 Q a 9 g + F A p A P B 7 Y 9 7 A f I m S L d h t o t o D R 4 Q C N F v f 1 1 Y b H 2 S a Z A L p d o M c + 9 C k U A o Q 8 X e d Z L / r e 7 y M I m G G 6 b t 9 w U L c J d q 9 P n O O K n g T x i / N 3 j A d j A X c K W f Q Q D z a R 6 B M v A + 6 L R R / 3 2 2 3 Y g p / N 9 g 7 c 7 3 q j h V w 2 b d + v B g G Z F U b 9 B k Q s j J F h 1 w B B 2 O V 5 L 9 + 2 R T w q 7 Q B t 0 v p a Q f I 1 x l x O 4 m W g 2 i D J / 1 K J E B n x k q B T A g n 5 5 w j 9 X s d o C M j f I J E g T p R h L M b P K x D 0 O o C a T H 5 c m e 5 g Z W k h 7 F H I w 8 P D S K V z 0 e 5 f b A g p R H 3 E u F 8 o E I / f P D m + o S D + 9 e n 9 4 l T C X r f N b S o 6 8 l L o t O o o l S u Y m J y O 9 l w Z w v M 9 B N v o x X 7 R g c 4 f 1 + b T X j X Q w f y c X c x b 8 B a 8 T r g W B T 5 f B 1 b 4 e b P h L Y N 6 C 9 6 C N x D e M q i 3 4 H V B s 9 m w 1 L v H 9 D E R T y D B F L L B f c l E k m l k n L V 1 l 7 V 2 g i l m H 9 1 O B 5 l s D p 1 O 2 2 r X d D o T 9 f I P B w Y M q s N P 0 n 1 9 C 9 6 C f 3 A g N X / z C 9 y B q v 5 a j U m I t a L t L y e E q P D / 1 z E 1 9 h b 8 E s L P Z r b o T U v 5 G j i D O F L 8 K / J X l h 8 N 8 8 p T K 1 J 2 R 7 p m i 2 T v S g s 8 i r 8 k U 2 i C s E 1 0 X 3 7 m 7 C 0 Y B D m 3 X 4 L Z w W u A n 0 k N F Z J h u j 5 w S U D 8 B w N d o L 9 I 0 r Z E v 1 8 v a E 5 X I r k W 5 6 E 2 U s R X I 8 J f I q d k h i a d + e X B + Z d u U q L P C N b q l 9 D s l j C a 2 s M 9 b 3 Z h K 6 G K R f y 0 T g H p / b b 3 H z Z 4 g x 5 U j V 8 0 p a 5 F W 5 / J C N 7 Y j K D Z p 7 7 x o 2 v y + m j R g K 5 p R 2 s e r g i X G d S g d x x k 5 u W g Y 6 8 f + U 5 Y Q r l 9 F t 2 + a r J L Q d e i 6 8 0 u 8 p k 8 1 i r r t u o i E Y 9 j N B s i 0 e 8 h 3 m u h m h 5 m u x A x / k 7 F s 0 j F x p F J j v J k 1 Y O i 4 f J V D k o 5 f 1 m i Z J u m X K O 6 k J 7 X D e v 8 j L i v P x P o U y p t f k J y 3 / 0 5 x f f y e G P 0 5 1 V B h 1 m E J t 6 S W 9 1 v 4 t f u 1 9 A P q U u x G D r 8 H o Z x G k u K e p a m p s h R v / p J u p 9 T h N K M o h g r 5 e 6 h 1 D m N R k d C f 2 W 4 E r o x 9 j X U L q O Z z K O p 5 U 0 D k I i l M J m 9 L f r 1 D w n E B z l A 0 a v P o O N 4 C 6 4 N a O C 9 B W 5 p 3 P F x t + t V w H J l H u V 6 B Y V s C h d W z y C X S b 6 Z B r X C j 7 z r t U e E U v s F 1 D u l 6 N e V 4 W r o J h m Z h p o r W E k P R X s c 5 B i 1 R n 6 Z U z W r 0 a a i H 2 / B m w r t M 0 D 1 J D D 2 v m j H q 4 O g T w 1 V n q h F p K 8 O p N h a T a t t X j v e Q A i x 3 j p O 4 1 q L f r 8 U r m Z Y M U a p 2 Z X D u D h 2 o y U f g i 3 F 2 + j D f 1 k v J K q O 0 7 q Z A j 9 v R a I 3 H M 7 8 C b D z n 0 Y / X h 8 E j z / 4 f L j j Q B F j s 6 O I J z S 9 / Y s 0 f d n B h c o T 0 f e X h 2 s J s s q G h x q L a C W L a D J H z q S n k E / N I B n T g u B X 7 U 1 + w Y A e M a x S m p d G 5 l 8 + + B k 7 i x 6 z o b k H g O 2 / G + 1 4 / f C S l K 9 W r m D 5 f B n F 0 Q K N b D j a + 0 r w y g r 9 5 k A X l f Y i m p 1 V t H p U q A i u x c A u h 1 T Y R Z r 9 a Y K / x Z K 0 F 7 B A j S V R p N H l U u M s V n + O 0 c 2 u a c n o R Z e 2 / z C u 2 f z M D c g D Z Y 3 a I w z 4 7 + G P Q R x e P z 4 0 K L s h 5 o r Q b / f x 0 G d f w K 4 b p n D d P V c r 2 n 5 e B v V y 4 P D p h x 2 U W 3 M o N y / a 7 9 c K M r R C 2 M J 6 m E E v t q n M i V i G U W 4 M w x n N H L 0 O J W f f G 8 b y f 6 i L w T 9 j g 6 o d B r I 7 y G a l z l e C N 8 S g e i 9 r D T / 4 i + M Y H R v G w Y + 9 1 o L 4 F 8 3 Q B K + M U 5 8 e r N y 8 g N J V D D H G N G u 0 X 0 c j j K M e V 6 q 8 C Z o m z i S G M J W / j r 8 4 X s g a S F P 5 u l n w s l n I f / j w c 4 p C V w N F q P p P W f q / M 9 r x x k F k U C 9 V s l N P r G D u h T L u + t W d S A 6 9 G U r w i 2 h s l 0 G U O j Y 6 a 1 i o v m D f r w W G G H G K T B w X w y w 6 T B s 9 7 B x 5 O 4 K r 3 I H 7 S w P + r u a f A 1 w o P W X X L S f y e 5 g d T E Z 7 r w T X g G P 5 W x T W B 6 M f b w T Q l Y Z h 9 4 q a / d M v n 8 a d n 2 B 4 / H k x 7 z X U Q T 9 L W K 2 f R r W 9 b N H s c t B F a b s l W 3 U Y I 5 O i 1 V h 2 u x 3 Z g C 5 r v s Y z T E F u Y u 7 4 M 7 z o + n M 0 h j c U 3 g g 6 2 q s 0 q q P A x J U i V Y g G j 6 s 2 T z K 1 T z I L C S j L e C y F 2 F W c I g 2 q c 4 n m r i 6 u 4 M h P z + J d H 7 s 9 2 v M K 8 B o V v 9 2 r Y L 1 1 D j 0 W 3 M 8 9 N m / P n M g P Z T A 8 U k C 1 W k W j 3 m a N k s R I f h p j 4 + N I J Z O Y n J w k U Q P j / Y I b 3 a u C 8 r e B 4 v 2 U y D + U C Y f X A T 8 P o + / W g N Y J F s x 7 g K Q W d L 8 2 C M J G J a S b 5 d c Q j z z y L L q 9 P t 7 7 o X v c 0 d c K L 6 P o W o o i i 2 / 2 1 q 1 N P J Y 2 D 5 6 M Z e 3 z R s N r m e 0 T 9 H m e H k K j 8 + 3 7 N X a T S M R I 0 2 t X h k a t j u V z z 2 F y 2 / W o N 7 r I 5 n K o l E r 2 w B H d k D d / / h y G h k c x O j m B x Y t z 3 M 8 I m I h j d t t 2 p L N v P P / e L F D 0 / o W A V 8 K j P c f P E l C 4 N d r x y h B c X G 2 G 3 X Y T v U 7 T 7 r g c H R t l 5 A h Q q 7 a w b + b N L a B f q 8 K / I t R e Q C u 5 N / q x C R r P 8 X C T k T E a d z 9 G j 8 T I 0 O t 2 s T 5 / H j k q b a f V c F F z Z B z N a p n n x Z A b G Y v O u j b Q W L q b N X G 1 1 Z Q D U K X x B P b g m R C x G l O R e B H J k b 2 G d z w e 5 7 E 4 2 s 0 G S m t r m J y Z R b N R t 4 e s J B i 9 f 9 Y P r P m F M Y o r w J u G W 9 h D 2 D j t + s 9 q w i m C g f G C s N c K v / u 1 H 0 r y e N + H 3 x X t f n m Q c A + v P E P P r Y W O m 5 C K p 1 B M j W A q N 8 O o 8 8 a n L a / J + K q H 0 U p d H / 1 w s L 5 w A d m h U T T L a x i a n K W C 1 l F e n M f o z A w S 6 a T K S o Q 2 d R 1 i 6 f Q J / g 8 M T 8 + i v r a K 0 S 2 s K Q m l x T n k R y e o y K 9 u i l u G F X / F J S k c s d 8 B e k 0 a V I Z y S Y p 4 h K 0 l x J u H 0 E 1 e j 1 h + W 9 T 2 / z j w 8 z L g l x 1 3 / Y c I m R 4 G 2 U t v 2 w n + + n / 8 Y T g 0 X M T b 7 9 u P s T 1 v r J d 7 0 y L Q q 4 S w f g q t u J R w k z l 6 h F Z l Z c H S p s I Y a 7 M B D x + w r o v 1 y + j F J 7 B 8 9 i S K 4 1 P o t t v 8 t B B n N E g X G D l S l 1 / o F a 1 a X c 3 o E j Y R o / E E 8 T w F 8 j I 8 b S 8 z V 2 f E e 0 O m 0 T l m 5 S l u 2 u j n b q Q h D k k T o m O / O P C L F N W a 9 R Z W l 0 t Y v l C m 8 4 q z R k 9 R r s w m m E K H r N O D e E / X R t C j 3 I P G G p K J N u q 9 C a b e l D P p 0 P M b d Q k 3 H q z z v C y K E 9 u Z o m c R f P t P n w 7 3 3 r w F 2 2 8 b u k Q G P w 9 j e L P H D F s L 6 G A o i k B X A U b f Q G s m y I 9 4 f x l B g g o a L / B 3 p P y K G O 7 b G w s 9 3 e P D M S 6 7 r v V q I a y e o h I c A y Z / x e 1 o z S P e O Y d + k K d X 3 c 5 Q e W 1 F 9 y + S A V w N X g 5 P 6 V O 7 1 c b 6 c h X H n 5 x H c S S L / W / f Q s V / l a t e q A + x 3 q P M y v Y 7 J 6 g 8 5 m X G D J 7 5 + t n w x n s n 6 H l f P f N + n h H o d Y 3 d b z v l 1 b 1 T 1 w h B / R j C 3 M 9 w x b r u E e v x I + V / l Y o d r 3 w H 3 e w 9 d A S v 8 O B S O Y 7 W e Q T t 8 + i n G M E z L q X 9 R Y B r M e Z W s 4 V z x 5 e w e L q M w k g O U 3 v y m J 6 Z Y N B / 9 b o 8 C J e P 3 W + v I R E c Q T 9 x N w 9 e P a M I z i 3 W n G b y / 1 w 6 w P C b / P D Y n 6 c R v h S I C 4 0 r 7 F Y R 9 O s I z c B Y s 9 j F 2 N c n l D c F e n X i l i Z q V 6 l R W X s l q t 9 H d z i K T q 8 S g t I j t M g i w s L B a M + 1 w + u N a G W W j W e Z C W f T E X 1 R d y r X L 5 6 c R 7 6 1 i p 0 H p j A 6 M X z N k z C v F 6 d w 5 Y d I p F r o Z t 6 B 4 B W m 0 z V W 8 O S J a n h w h 2 7 R u w K o O D Z P W Q G 6 a 0 C e + T l b / r y M 4 j W P q 3 u s 4 l T E 2 C u E + u Z 5 S + 2 Q / F n e 3 f o a o S u a i O t l x t W / + D U g N Y n Y + J 3 R n g E Q / x S Z + 1 X y I s / z 6 T 1 f x j j 7 6 8 8 i l a i i W 3 j j l + d c D h f P L + D C 8 V X W u p R R L 4 b u 9 i y e W i r g + q 0 p j B d T F h R O L 7 R w d q m D + w 5 k c M v O N 3 e 1 S d h c Q D I 8 j E 4 j T z 6 + I 9 p 7 b R B 0 W l G E u h r I R W g 1 t 2 q J 1 w E / c 0 N s L 1 C 5 L n 0 e t 6 0 F 7 v f 4 T 3 X S l X E K w g q F 2 H 3 J u b / w 0 K k g F R x C q 3 8 D g t Q b c e s 8 g c q V q D + J 7 t h H o h 1 X h 5 e L C N 1 W i B 9 / 5 R R i / S T W 1 9 e x c + 8 W X P f 2 E e R G 3 / g Z 4 c v h 2 q J U i P 7 C d 5 H K h u g U 7 q X 8 N 5 e M v R q 4 N o O q H 2 c + q O s 6 D r F r M Q z d q 9 / t N 2 0 l R K N X w g h z 9 K s t 2 b h W u C a j 7 D e I a o Y B l k b x a o w 4 0 G R D B 2 G s g 1 6 g Z / d 1 k W 6 y 3 s r f 4 I 7 / I k P Y R W z l Q f R 6 S Q T T r y 3 d u x r 0 1 5 9 B O r W G T o Y R K / b q V 8 T / 9 C s X s b a 6 i m Q q i X s / v R / X + A K S 1 5 2 y X R U 6 Z c R q j z F I J 9 B N 3 / o S J / R a x j a D u r q S M j q 1 F o H 0 T P T 7 9 c E 1 G c S r B U X Q 9 j w j 6 D D C I I t Q h h R B G P T 4 a a I f a 3 H b M I O 5 G r w U v w C Z B g 0 0 f 0 v 0 + + c E W r H e W U W s t 0 p a F 5 V 4 s 0 i e R T + 7 m 9 7 0 Z 7 j g t s R U M L a A d u 5 d l j J e i 9 I t H e v i o b 9 7 A o V i A b f c e T 2 2 3 v 6 z w 3 c Q v 7 C x g H j 7 E A 0 o h W 5 i H 3 3 u G 6 P T H j R W 0 G 5 W r 6 7 h i k 5 Z R q d B x F 7 J K O x 2 h T c g l G u c k A b Q L e t H V A N R l b R 9 F f 1 3 w z I / N L j X A A H S S I c T V J 5 X e Z s / c T c u M b X U c 7 0 Z s m 3 3 J S C e x i i E H j 1 l Z 4 7 p 0 D o D T Z t G Q n 5 r g s R q p F d Q W P G m X 2 d 6 + s Y q x y t C 6 Q m k k h W 0 k n e w W L + 0 F K g t h r h w Y g 2 l + R Z O H H 8 R W j p 1 1 3 t v x c 6 3 s y Z 5 F W r x e q N T W D 3 L W u g U o z Z l k a N D T L 3 a l S 6 v f v w N g 7 q i k Z h X X H r 1 w q o 8 D R R I w O A U o / W 1 4 o p i X Q e K Z 2 g Y K o r p r f T h / o C e N 6 T H f b O g 1 T / 1 i h F q E 2 J I 1 1 o I C j f y n N c u 2 F C p U r q G X q O K n h Z e Z m b Z d Z Y 0 X 6 V P r W B v n I 7 S 7 F c B r f P M J H T l / t p m w F 4 t X F H B V n / A q L m G / u S v 2 8 + L 5 + d x 9 v E 2 q s E F 3 P v R t y H R W 6 a s K e 8 k n d K b D P 3 K M W T S y + i W V t A f f R 8 N / e V u J H x z w C J U q 1 E J 7 Q u V P x Z 3 6 9 m 0 F e t i C d Y S X V e c a S 2 Z j M 4 + n R r i T K H 0 5 D / d T s U a H 2 F 8 y F Y d y B v H E 2 z T 1 3 c O w p T R P E R k s F q R 4 K Y 8 1 W b A i I l D P N H j e B E O b M M W D s n L L q j q W L f T 3 u h z E K 7 o G A Z A a 9 + a 3 e N o V a a R L C y w b G L N 0 d u C R H Y F n X Y L R 7 8 V Y t u t O Y z N X P k O Z b 1 J Q t c 5 + u 1 V x J v P c k c S Y e q g 5 d 8 h n Y Z w 9 T h o 6 6 d 3 Y 7 2 L 6 G G M P M 2 S H x 2 b F N E a P N G n h a 9 G U 7 f j a O V 5 v Z 5 L W z P Z H v p N G m N s j P v 0 F k i H g 7 6 I B w L 9 l s z c u O I 1 9 T c g P e H Y R n + G k Q 7 w P H s q j / X j Z N v n W M J D b 9 B I p d O G h 0 4 Q f v q u / s U b g f o T D / V b 3 7 t M r x 9 7 8 B n k G t d h Z K q M H e / d r i E i H N W 3 X u r G f i J c B y F g b Z 1 K s d Z G 9 D w T j q n a m 7 m 5 w 6 c v P Y i T P 0 z b h f M V I F b + o U 0 g 9 I d Y 2 5 E + 6 Z e N G f H I n 6 t + 9 O n q 5 X I 8 p n Y 9 0 h b j d 2 0 1 3 i C o j Z e B w O m h k 9 X V I O j U 5 s J E K s F o w R N k H M i R H v 5 u M k U i w U H e r Y V T Z x K Y P g k y S E o R Y 9 q l N X 1 + I D 1 t S E o V T / b J c H d P k B m Y i G P P k i d 7 s n 3 u G H 8 a E y R k 9 p u s k f F 5 I 1 Z M U D u 1 k b I I J P h X I u h a Q M 7 h o Q s n W A 6 8 i M m R E X v 9 y o G 7 3 4 a p J B n d r y L o X k A C D b R j 2 6 m Z L j p L K U S 7 8 O Y / x L G E V m f E 9 n v e G H A r f I U r C T F D 0 T E J R 3 y L o U S h p p i x u i l 8 C d 8 6 j M 6 T k k o J B B 0 6 l g S V Q I e X l p c x O T G B W v k c s r l R u y b i 3 B J L q n Y b S S q / 6 N K r Y p J J 9 s + T N G b Q d Z M r X d D h U Q 4 t 1 o P d Z o h 2 s 4 f 1 x Q p q y 1 0 q d Y q G T l z T P e T H E h i a K i K T S R M l 4 W b / D E w O G j D a I R n 9 c O 4 U c v N V W 7 J T q 9 d x w + 0 H M U y D E 1 + M B 6 8 V K P t U v C 6 2 W G 3 c p 5 E 5 f e v Z N t 7 5 O j r x D 5 B X E d 8 H w G R F 3 D w f 9 V v G p D 7 l N N x + E f H S c 6 8 F x N t B c P J 2 Y w X d D r n r l c E D T 4 g n 2 r T c F A 9 J + T e 9 n B k N / 7 x X F e I B 2 v z O J r 0 6 F Y W G l C i i 2 2 r S s A r W t R H A r Z 0 f K Z h X Q r c V 8 T z a O E o d p G d I 7 D I 0 k q m 0 n W u e p d O x d t 5 j X R X Y p y d Z Y z T r V e b z a 1 g 5 l U a 8 n 0 Z h R x n j 2 8 f d L Q / 9 N r L 5 A I 1 G 0 h a 7 2 n j G M H 5 s K 5 r p M E Q / x 9 d + 7 R Z d Q f s M + r F x K i P p V D u j T U 5 A x N o e c x Y O Q r v z V 0 L N p S a o / B U K V 7 W g F F f O y I 0 R N T U h K T r o D g D t t z H l T P h F P P v C I x X c M b u C i x f n z Z i y p C U 2 t A u F U g W Z X A 3 5 o S J y 4 1 G E c t j Z 1 s k i G s c g Q D L G F C k s O t p D 1 m O d U 5 R j H n 3 h W 3 g 3 9 Y D n c H w 9 Y T X U h E h b K 6 6 7 7 C Z t j q F c z + H Z b w D 3 f H q n 9 e f 4 d I 3 g m T k A T m E d 3 9 R X 0 F 2 h b P g j s Q X t 9 c O I t c 8 h P v 4 u Z h c N R j G O F 7 B 8 e I W n v N p a T f G R + h O + k v 6 8 C p D z k h P z E P S 6 L f b v l N Z M h m E 2 I M J B S k s m a O k x I s v x m a A Q G W f 5 C v k i W o z W O f p u f 8 S 5 1 y r R W z W Z 3 r j n U E g x F M 2 c Y B 2 Y w m 2 A 0 i L 3 Q q 5 + u w y t O W 0 0 6 C 1 7 K 4 w C F G i f 6 Z F C f 0 C D E n 4 U p D x U o I u S o b x 5 i G N H 8 8 Q l Q C 6 b R 3 7 r O l J Z R o 1 Y F 0 t n O q i e n s C N 9 z G 9 Y y o j O p 0 R C y 8 q q p y B c O c n Q Q f S 6 S i S R k D n E N M U O i k x Y 2 e 9 1 + d 4 8 Q S V i O d L t 2 V A f S m 9 L o D 2 3 R O i R K 9 W 2 3 e Y W p h i q H / u H x z L R V l 3 S 0 Y 8 z k j Y J O 9 5 j v o T i e J r e a W O J 7 5 1 C u M j E 1 h a X E F x L I v p 3 U X M 7 B x F b k T 0 U c G D d R p d n m N I L k z N G t 9 n J N q F e H G / G 8 M U S D y S I 9 L Y M n j h b Y d M l j o u w z U P T u e S o K H 3 G + d N W c P E F P E a p m N M k D 5 F O D k z O V C d 7 + Q u + r T v u c / X c d N v Z + x F a 2 G / a Z F e x H R 6 u q D + 8 i / 2 v j y 1 8 m A y w T p 1 r 8 G S U 3 U 1 d b T 2 9 + i m P 8 h z S I d W j Y T U j Z C 6 E 7 g L 1 E 6 v F O m 5 T 8 5 B r 1 3 S A 3 C o w D 3 Q c U X P Z V T E U p p 3 L W A 0 v g x c q Z + g x w j l b q h j / k + m i u l x G k S 3 T c a w g Q k 5 A u E r Y j p M M W L c m k K R m Q q j E o h + 9 8 q H k G B K 0 o / N m r B k v Q m l d K 1 T i H X 1 0 J M M u v F J 1 i x b q H T q V b c 0 u H z X c K 8 f R b W z T s e 9 n c y q I p M a M a I 6 v S p S C v 1 U 7 o 5 y 7 2 T e 8 O n 1 W 1 S I G h U h w 3 0 T 6 F I A z 3 w O u O N T U 6 S D i t 1 u a h A C F a B f Y 3 r D r 7 r e R M + 2 3 K h i t b 6 G 3 W M 3 W T q W S N T Q b s n T U b k 4 p h R e t A k U m e X B Z d R x 0 i q e C W / b J / 7 V j / G 0 Y c S i q d h 6 q 4 f V q p R P k c d F 8 9 F C E s e / e 5 7 t + 6 i s M / W i Y x u b y m N q b x F b 9 r A v Z K 0 / R W a N o 1 p S L J F c i L D h J E M P Q I W N y Q H x O G u 3 g I W / F D e W n r B I Z x 6 4 / j z 3 M 5 q M 6 J k J L v 0 T e H n K e c W 7 x x D r L 6 P d I 9 7 5 2 6 i T W c P N F F P 9 C G / y Q O m 4 h g 5 7 b f K 4 T h 5 R 1 q n h j b p K I B n p t M P f m 0 M i 0 8 P N 9 + 0 z W s Q j 1 U + W Z d C x x g P 2 G Z b M O X V D T R o 4 J + P K C M f r Z K L C c 6 g T 0 c x q 2 F 6 n O f w Y / Q x p M U P l u c w 0 A h q q 0 1 c m t R 2 6 / H i J + k Y + q B 6 z W 2 B K 5 E e f 4 2 S s l B H t K e L W o Y z 9 n d + J Z A v N B v W e x y w D u E Z I J F l r d i 6 l 3 7 Z H D h 8 K r 7 v u O g 4 m h n C Q x o v 0 5 E 0 y + E Z j q k + x L H O h F 3 h s 7 i T m S y V 8 Y N c B Z N I p t M m s L 5 9 8 F v 9 o 3 w H E O q w P V n 9 s x h a f / S Q Z 2 E K j u 4 Y 1 e r w t h V u N a Z a X k y E a y w m X x b V 5 e S o U G R r H A g n r o K 5 b E b h N 0 o j 0 b I Y w 7 J p S J C R 0 + u G O Z g U Z Q e 1 u X z J H L x L o V J f w 0 A M l T O x O 4 e a 3 3 U L G 1 R B P a 5 W 4 S 6 e s j b S Y Z G r 8 x x 9 / E h c u n M d H P / p R 8 Q J r K 4 t Y W l v D w Q M H S G o a F + b m G P U o D C r U k a P H c O 9 7 3 m W K L h D z T d n E M 0 K 3 0 8 D C 6 Y t Y P q b 0 N M Q X a 3 n c d / M Q 7 t q f w / m V N v 7 2 0 X X 8 6 9 + c c E q Z U q o y Y o Y m t o p u c g H x c B X x H J 1 C b R W 9 k E q R y B v / O Q h b s a X o I I / l u X u J 7 W 5 3 h I 9 + h O R 1 0 K M z Y k q Z 6 O v W l H n y h A a S 2 M o x T 6 A Z u 5 8 4 K 1 J r Q i R l 3 l X Z h s Z X 3 y S K H V E P + K c J C z k j T 9 8 g C C e r e 5 s L m p O h B W w x N H o y Z L Z X 3 z L q V q O N Q 3 + 3 h p 3 v T G J 0 y 4 j J 2 / q T o U b X z p S 9 y N N r X z J F B e 1 W q e D U j Z R u q e E Y C 1 8 E c q z j C z d Z + 7 C z D K o d 2 t 0 M D a c I N E 8 Y H 5 L F a X S a d B r x E U c L Q e M Z b Y R k W p F E w Y D 1 H S 2 w 3 W o g G V 6 k U + P x j H j p 6 L R z B g z L G 5 q 2 4 o x 0 Q f R d a Z J F E L S a l V C K F t L T 2 / W Q + D F 0 S z U K h 2 l a 8 U 4 g P W 2 e U j M + L n V Q F H P G p 4 9 e y a 8 Q a / I Q T k t f Q C f Y j c S 4 n k k R o N q e Q z G 9 l c q j K C b k H N I u / V B / M R b V L e a i r p b o 1 4 4 y w o 2 z H b 2 v r J j 9 9 7 u M M l a Y 5 h D S o B I J 1 T q u 6 P Q G r 8 G l 4 K 1 G D U e + H O L g b 9 M Z s K 2 1 I X 7 C 1 U U U T W y 4 7 x p P e B h e N G A O Y u 3 + n 1 9 e w e 3 5 p y x 9 S T K k D Q 8 P Y W 1 1 H U 9 X D + A 3 r 2 8 j l 8 t g e K Z g U c s r o C m + v v H 8 o H O W D G c 6 l 9 t q d C h 1 Z O i m A l B J 6 2 U q E e k d o p K Q X y 5 6 u X P l W J S T 9 1 r L 3 D L y B 5 P E V T h G C k K j 6 + v S g 3 i U Z r + 5 / V S s S W a + K W I h e l 3 6 p P Z y X u p P + A i 0 T x / J M t X 6 D j r 9 r Y g V b 7 b + R b / V A W z q 5 L g Z f T 3 4 f g R S L u M 7 x 5 J B 6 h B z E + p I 0 0 W v R M 6 i j U 8 z v / 6 1 b + C e d 9 6 N J 3 / 6 Q 0 w 2 7 8 R a 8 T g m p y e w d + 9 e L N B B z 1 0 4 i 0 x h B s e P H 8 d 7 3 3 s v J i b G U a / X 8 a f / 8 Y / w r n e + H Z n 8 F P b t 2 + N 4 a 0 y r I B H U y T v S n V S d q A x H e S y V i 3 y O x z W L S v x i B X 5 n x I r R y V A X u m 2 3 w s M M v 3 G C + 3 l a 7 g a e 1 n O 8 Z 7 2 h M S S z j W i p S C Q n f B m I L j H M 8 0 U 8 N F l 1 6 o t h r P U o B 9 + J f u l p I p l H Y v a j d o K F w E g Q X v k d o z T l 6 J i p T t j I j q v z R O V v m e e + m y n b u P W x x o g 3 k p y 2 t C S I 0 f g S o 9 R b M r x F J F W X q D a T F A V S c G 6 S T H W b d S o h G W W K 0 d H 0 p p T O E S I G u L p K a Q z 7 o V e L p w r E j c y i 0 Z 1 + 7 s c 4 / / w o 3 v 2 p v R y D 4 d 1 6 p R x 4 n k s t W q i u V F F b X s P C q T J y x S H k x 9 u Y 3 D W N d G E S j X Y f m Q r z 9 d g E n c p d p k D K w + 3 m M 6 U / U h R i 3 u 8 2 m M L Q 2 N l 9 l z V c H 5 q 9 y 5 I / q o 2 o W O E c n Q W j D B U A 3 Q v 0 h L d Q + e W N y Y J w k a m I 7 s 3 K i M V U S H r n / g p L R C 3 Q Z S R t a f E q F S L G x m n d V h H R Q C J N H t p j s m E 2 g C U a 1 h D x c l 7 f B o i o F t + 8 c q i 9 q y 8 k M + K v v l b / j q l i B h 3 K z N c 6 g 8 Y j 8 N 5 Z 6 m x 9 M G M Q / 3 0 7 v 7 V j 4 l W / j n S W 8 u L v t q 7 l a b G x 5 B b J 1 9 p 2 z u H 4 M 2 V U V t O 4 + X 2 s + 4 i n Z S / q q n K I 5 c E Z h G O / Z r y U k 4 g n F G 2 k 7 M x m Y g 3 y W f j T g f R V m r i o I z y U H d n k G N N 7 O e M g z m C Q Z / R q K 4 1 2 + P W a F 5 H O D 1 E 2 r q b y U U h j y X i M v + x L W + d w n M N z u v 5 S U D s P Q a d V t x q K 6 F L I 3 6 U B U I m Y g 6 b p H e O 6 m U o d c 0 D r L D I a U 2 6 l h c r R 9 W Y I h m H E h t C L T S G V P Y N 2 / z 1 G p H J / E S r v 5 4 1 R i F n q R 8 X U J D 1 R G D g m X Y r T K z T Q X J 9 D o G K U 4 3 W p b J X W B Y z n 9 q L b Y l 2 V a V G B a J g k x E g R A 9 h f t 7 m M x T M N L B 3 p o 1 V P o h m W s f 2 W D K a 3 J 5 E b E l 0 Z S 3 O U / 2 p 0 o 4 W C l n K 4 s d 3 l g I B F d S x G T 6 9 X n f S Y z y e u Z 2 s q m 5 S X 9 I h / w t d S A f 3 g x 6 c A 8 m h O E K p J Y 0 j W H 6 B h H u D 5 L X r V C + g H E z T 6 S V q U u 8 6 V S r W Z v m q G T V H O R U v f t / q V w f S r R 5 D K j 7 I P R l w 6 D + G i m y R j S R q k B B 6 l b X 3 W G h n q S L 1 G B U y P W V 8 O i C M L + L D + H N N j 8 X U f D Z b G p + c i m O 2 J i 8 w 2 W q t I t X + M d r C f b f Y Y r T 5 K u Y k L z V q 6 y J R M 8 n x d V m F E C L W i I y 6 D T l I 3 X C 1 k / G D f 6 r r X K b M W b r N W o 6 E l i 5 Q N j 6 U 0 a e U c s f j 1 + O c v Y t d 9 C W w Z f o J R b h y x 0 b u d 8 V P P r G Y k / 3 p 9 O Q y m / B a R n G F r E F d j U p u U B V G n A r 3 E Q n d J U I 4 t Z g q J z J T h F F c / P d I 4 v A N t p o d h m D C a j A X 6 k y / Q t T 7 x j f 2 Z f k T y M H l G T s H x V T x j e z M y 5 1 A E Q Z s G J a G E i 1 9 G M k / l j 7 F A D 5 b p X Z m a M F o h v Y s E D F E R s v Q S T L X k L U i o L r p p A G e d 0 T U P + e j e t 9 F J f Y S C V i S L Z g N 5 T O C Q i 8 6 n g H R t Q a e r H 6 J m y v 3 U q R Z G i y n k U k x D q G T F T A z n l j v o n j o H l D L M r 9 u Y 2 N 5 E Y b q A w n i R u b G Y Q r z I r F Q q h / X 1 B R S o f I c f O Y N U f R t m 3 8 E I V B g z 5 r R Y E x S z 9 F h M 4 7 p N 3 f 4 w i v m F V U z P b B M S R o f o M 5 y J v y n U 4 t f J Y C r T 5 M d N 6 c V o 0 e G m s s n 0 u l Z Q X 6 S w y C + 9 c i b J 9 D Z G Y 2 e N l w 4 e R z v 5 I R N u q v c Q m u 0 b m G L s M H o l Q G / U a F 9 k n 3 J U 9 L T p A l p N 1 S g q T s g X o W X D 8 n h v j k p f t p r C l K l 5 i u 3 I y 8 Q W 5 + T E S / 5 1 G 4 t I 9 g 7 R M 2 8 F M 3 o E h X 2 W U a T T l 0 4 6 y J H E 6 R Q V f c P U N p F m t K u N 9 V R + x G h H 9 o D R 0 O n n G W E 1 + 6 v L K g l z H q J B Y y r q C 3 S + G V X 9 A r c 9 G l E b G d L c p r F 3 O h W m V b q U o v q Y S s o 0 s d O p I c N a 8 e h j p 7 H 0 4 h D e 9 a m d 1 L c y n U w d h d x 2 1 N h P L n 0 D + U P i i K D J I O K b 6 u 5 Q S 9 P o 9 D Q B R V + I v m 7 / 5 / E 0 6 9 R m y 9 W L m x A x c w C E r + h w U T B y T L S H Z E r f x S s 1 4 h D k n 8 n d D O i l Y M Y m X r S a N W 7 1 B s D v o 8 H 8 N p 4 q O q b q x G g r Q Q s R d e b D n w j y b U R 8 h o z q d + p I K D / P f s z a q K 0 G c l e n o w t 9 b G 8 G x P P X 5 1 e w s r S K 8 i k y h l 7 n r 9 Y z u G 1 3 D u + / x S 0 Z + d w P 1 6 j Y f f w 3 v z 5 u h O p c n d e t n a a Q M m T e V u c 5 A + L R X a F x 0 V D a D Q q + S O Z k 8 b 0 v P 4 z h 9 k H c 8 V u 6 o E r m J A v G U k 0 4 m A N Q f 9 x j s 1 B U S E V H / T Z a O y z I a 4 e R S i z a r V T C v R V 7 N 6 O B p q n l E c l k 4 u Q V 0 A p x n i l H k U y o H h S + R G v t a d Z S M 8 R 1 l H h S 0 L G f o t P d Q 6 / J l K P O a J N g D U C j k K I 4 Q 6 N N B i t o 1 s q M E j v N q F 2 a 6 X i m m i u T D V F f P o l 4 f j e C + v N I F b r s i z V m Y o J K R p y o s G 3 x g P Q q X U 4 m F f V b r C 9 5 j N F E G U N K x k W l l h J I N t 3 m u t 3 / F E u P M k J Q O S g P K Z T 4 I h p 7 a 4 + R r h W 0 U v e Z Y + 0 2 5 5 E v 5 J k x 0 J F o d Y s 9 x 4 J 6 Q h x z u R Z W 1 0 + g W K B B M y 1 O B J p h 0 9 R 7 n b Q 3 k U k O 8 3 u L N H e R y 8 z g 0 f 9 U Q S 0 4 j X s / x Z q d D B D N m k G 0 2 U 7 S 7 t I w R n v y m F 9 M P k 7 u z o l Y 9 N A X 0 w 8 t J G C q 2 X Z O X H C 1 S Q S N p b 6 V K r p Z S 8 m T P K F x a T Z X 4 I 1 N + q 6 t V o e 4 / b T g y y B o 1 i t h v P Q V p h J U g I n f 4 i 5 d 1 X e M F H P 0 p 3 + y T i m M l E 4 I e E 9 n 3 k m C 0 e / a G S S 6 z 6 L W v w P z Z 9 e x e i p P J t C T j Z a w 7 f q t j C g j F D i L b i K S T n c o W B a B R F L e X m D p F / v p 8 3 i u w A B d Y U r B / S r Q A y p p m 0 r W Y 7 R M Z j R 9 H o 3 f P k 0 C O U Z h O 6 l x e I k R Y o J 6 f e i z T 5 G j H b z v t 1 m / q L 0 U t F u j I j 5 J A x S T J e g i O o m D P J Y x x o o + n e 8 E 5 g T Y q 1 9 E N v E 0 W s k P E y e N T c r J E 2 e U Y p W L X L 7 e 0 2 / h q K P y n v q t i B M 2 G G k T R Y T t B U Z K K m R 8 1 n i g N J i q Q a F W q X Q r H C u D N G u 7 1 t K T x K P M 7 I H G 0 W S k 7 s 8 w Q u 1 j 6 r K C V C b H 9 I m Z Q I Z p Z G O O v z V t o c c T K x 0 i b v T q M h 4 z y g i / R I L 1 B 5 U 7 p K K 3 a y z W M 9 H D a / i P r O P H p X i a d d Q U c 4 u 1 b L + 1 h n T / W e J V B E b e y 5 S Y B t l 5 i E n Y r V R W K W K d O O w 0 X o l M F + H k X N r I 5 3 q o V V e V t L P 2 y S G d K D B q 0 Z G w z c q F M h Z + v A s H P n Q W u a k 7 z G n J U C 4 H y S O l O o 8 K 7 6 O E j E Q z d W Y M 3 C c e b 6 R r B D l z H b f v p N + c O c E 5 J r e V 7 C Q f r 0 s e b 5 3 r H Y m O 2 U R O W j P U y m C U e b H G H Z g y H 4 S g W V s J 0 8 l H 2 O B u p n W u T h D o R M 3 s y Q s L 4 W a t Q w Q 7 W D p d w t o 5 v f s 1 B a a i G J 3 N Y X R a M y 1 x t M 7 / H Q q z S b T j v 2 K E a p 7 e T Y m K A h o e m W W / G e p T a a Y D F U 2 7 M l 0 L O Q 6 L e l 1 3 i M W 1 O i N k + t Z E t z q P f m q X I 0 J T 8 f K k F J I Y I o a q P 6 W e u R w T v o b G o T C o j L E O v X e s w l G I U y u D Z 7 9 2 E / L 7 L 2 L f 7 U y 5 i J f z + g z t Z K C u 2 3 R 0 h 2 Z v G f 3 c A T J Y L B Y b x E w 5 D E V h 8 c R F 3 H D l q 0 w t m P J M / a r 1 J T C 3 4 z T J f s u L K a / X I 8 q c I T m Q g O I x 0 t I 9 S 8 V e J 7 9 n q L A B 8 m M T K F c Z 5 d N T H F M K z X H Z t 7 6 r Z s x l 9 L 5 a 8 i + g Q 0 L J H o j Z o f H n 0 h O O r z J + j m f n K U 1 s n 0 e j 0 U C m u J 1 p Y o n R M M 2 a i Q 6 G d d u G A 2 B W k Y r T e H V B O q a Z M E 2 4 q M 4 i 7 3 o v 0 H h m W O b 5 u 1 V J e 7 h M u n k 8 H t U + + q O y a f y n n / o p l p a W M L t 1 J 2 4 7 u B v n 5 1 b x k 0 e f w u H D h 3 H b b b d h 2 7 Z t e P 7 Q s 8 j n i 5 i e n s D T T z + L 9 9 x 5 P 5 Z L 8 6 h T 6 X X 8 8 J G j u O f u d 2 B s b M w M Z 2 J y 0 o x L Y y h S 8 Y u T B 8 e T D o i v X r e k / D 4 C 2 X 7 K 1 6 9 D l O 4 M y k D g e X A t Y P q S U B b j s h E / q e P k d C l o R j h Y O / 7 X I e W O p X O T K J f H k S 3 G M X F d H M X x L P L D L J x Z C 6 S y M b Q 7 7 i K b X / V g n V M I G w I i w d 0 L f 4 P 0 a I 5 G 8 E 7 + Z h S I 0 Q M T k Z B e S d e 9 5 R x S j E y t J g f m u T I 4 T R A I u Q 7 b p / T A S f a j v n q 1 4 8 h P 7 K a h K z U h A Y o q V P p 4 7 y y V o U a t Z a E J e m b m z 3 2 9 c D i / w x j Z 6 i z z / K h m o 4 N Q t C r P X 8 T 5 7 9 + C v R / r M / L p q j q 9 G v G W l 1 I 0 r H f W U a c h 6 u L x d J r p W L g K Z K 6 z 4 4 M e U 4 5 F s l H u j t U v 0 Z i H E Y y 9 l 0 f k H W m + 3 C 9 a + g 2 t B Z y 3 W r R H Z 6 G o o q v 9 A d N F V w P I Y d G 5 h F X i x 3 q C z q k P p m j h E h 0 M l b + t Q c a x s r q K 0 Z E R 1 G k c u Z z S J u J M v K v V B m s E l u n N N a y u V r F 1 + 1 4 q f B N z c 2 c x P j a C i 8 t N f O + 7 D + G f f O Z D 5 K + i B h U i m L B p e 6 V Q i o Q i J K w d o / N 5 g e n o L A v 1 v X b d y F 2 Y d m m s 2 m g 8 u 4 j t I 4 D 4 J j k w r e r 0 t O 5 S T j h y Q m r b v M D 0 / w I N c l q h g f 8 y d G q U a U y 1 D Y 2 / s Y y n / 4 5 9 T y 3 g b f e 5 5 1 a 4 W o h 9 W D c a 0 2 V H + v 1 y q d o b B Z K p B r J V D 5 S J 5 G j R S 3 + i J z I c f b / c M A V O J y K H S g j C 1 l f D e v 0 g k t l J M k 5 0 u P R D i i T D 6 Z W e t g G Q 3 M 4 2 9 G S k t V W e R z w 7 w 7 Z U I D I i k X T z 9 1 j 8 K y L F 3 1 s + z a 2 z a C E o x p g g 2 F 8 6 Q 4 N q K J V y H l j F e K 9 8 y i Y X 4 s z R + 5 0 G k w 0 W 7 s l x p P M M 8 0 0 e r y 0 Z s r H 8 L J W Y q V Q U v u W Z Z N R p p i a N 5 i p q z O u T q h F 0 u 3 4 E G j M k o x 5 / o I R U a w f u + g y V O 9 R 5 F C K P y 1 j l b c 3 D k w Z j Y O M 4 6 W I M H r 7 B 6 L A 8 m 2 0 t j e y U E G / T i 7 P e i D N l D J k q d 2 s 0 i s L 9 C F J u + Z F L H X g G + 7 O L k 9 0 6 6 4 8 W l Y M 8 t Z s g N V U u Y a m d A 8 O T 5 5 n g m u f I j w z r I N V X 5 L 3 1 w 1 S 2 X 4 K e w N O L T 1 s t 1 2 + c I Q 8 o q 9 g U Z Z a i I b J e Y h 2 p V M v S T f a Z i r c Y 2 b L o r T 6 B / F Q W n d I 6 u q l b W S v T G b B v 0 e T G l / d l K t O s M i 0 r o U W a E o W d 3 C c 5 h e h U W b d m 2 b d W H c g 4 y D w p o f B J Z 5 N o r C 8 g y O 9 k F I s m f e r z K J 9 v 0 h E s U t 7 k X X o v n v 7 h C x g J b 8 D Y v g q 2 3 0 E 5 k O d u f D l n j h M Z s c N H i r 6 p q B 6 8 H n l F F 5 g e R P W U j k t 3 4 5 S v 8 Y 6 g b E Q Z j X R R 5 + l 8 o 1 0 R k P 3 L E Q o P H b c Z a O 7 T n / 2 O M q E N g y H O G 2 k x x / I g H e E O l h J L h 8 O 5 3 g J m 8 7 f z Z K V e J J D F o x 7 s p + I r l p q w L X 0 F c + E S 8 k W l J X 3 U 6 m U s r c 9 h 7 4 6 b r S M p Z m b x / 4 v 2 0 K + j n 9 0 q K q L B y e D G E 0 i k q Q y M T P G J u 5 m y s D 1 9 u J Y A S b G 9 0 S U 0 O 8 T 2 8 q J i U i b d R L 2 u y K b r H k 7 x U 6 m M R T Y x x I j k v 1 5 T L 3 W m Y D O T F B 7 T u J Q e s q K 6 x e X G D z z V x u q h L + K 2 2 2 / D 8 8 8 f R n 3 6 I / j P 7 s t d V v R S q C y U 4 5 p a T q 9 a Y d 9 L 3 o g 2 t i p B Z X 9 O 6 N r a t S w y t U I D 1 t s N m R Q g t f Y V t I Y + Y r x L Z + S 9 t W C W Q t Y Z M h b + m S I w e g b y x g S X 2 z u P a C t V S K O P Y M l Y i X 2 1 G H G T i N l D Y 3 j c 6 F F N 6 Q r p L p V A n l R M y D A t b J C / 6 i P g e d n O 9 9 D B f n Q z e + x c 8 6 R q a Q o V 0 N A q a L K G 9 c 9 O 0 H k C 8 Z 0 W z / 2 K o u Q l d a P T T d B o U l h a q W N 8 Y o v h L F z M C U W y V / 9 S y l S 8 z M j J 8 V J D l M s y L j y b w N m T a 5 a C 3 v W h n a x 5 x 9 B N L K K + 2 s G W W 6 7 9 h j / h Z f w T v 5 I N 8 o U G T P 7 2 d H M l I c 5 s K J P Y 6 f T E 0 0 L 8 d J 5 N O t l 3 G Z G r r c V I 8 U G G 4 F L / S J 8 I t s + M R k 7 P O Z x N 8 E b k 2 o p + 0 9 8 I g k a t b E d c y O u a N Q p x M U g D m u C 4 L x U s 0 j P O G p O F Q D I u L 9 j F E z / 5 O q Y n h 7 G y 3 s f t B + i x k + / C W q + J 4 f R W s 3 x L m Y i o J j O 6 9 O a s r V F n x u a V S Q S 7 S O X S J o 1 p y s e / T u 0 0 0 8 A e e o l p G p I j r N v P 2 e S B c N U 5 R l 7 r h K 1 Q F 6 4 i V A R J 6 c V c 0 a O 0 s t d t o T 6 3 h I e / v o p P / M 4 z P J Z F M / t + N i x u 4 i C B G a O t G 5 7 T R j Z d R a s 7 Y n 1 K U P J Y o i d U Y U 7 B d r S e L s n 0 0 / j G 7 p a + h M 7 Q / e g n 9 a g r R U I v K E Z a O S u C B O b H 1 F K i X C G L W k V M I S 4 8 x x E l I 5 A R 8 U x G u H S q h U Z b x 5 3 X d Q p M n J n q Z W p f R Z U G 3 C o w T W U 0 H s p s Q T t k v a Q / 9 m E d s i P j G c c V j 8 U b t 6 + H o a E 4 H Z f w d L V B L k V j a 1 L J 0 p M 2 v l M 2 p 6 Q 6 L x 1 f x c W l B i Y n d 3 C / 4 7 e O q 9 9 u q 4 c X H p n H / O l 1 D I + O 4 O 2 f 2 B o p n D N q t d G Y 3 W Y b 7 a V R J M f X k R n S v V A O v y t B l + n z 6 R f m i O c Y y 5 I l j E 1 O I Z N L s x R h P 1 q C Z n K n o 4 v n D N 8 u M 5 R C 6 k a T p T e u a w E 5 W E 3 i i G O S g 8 f H d F I d X w M E j X q F b R k R j F C F v S 7 r J Y b q R M X y 8 A M 3 b j P h b N 9 1 A w 1 E S 3 l Y K 1 2 W 1 4 o g s g P d y o N U p H v o o d 3 D L j S J o N k Q L a i V 5 3 3 i q W d Y Y A P l S g f n z p 3 H 3 r 2 7 y a B 1 v P 2 O W / D s o e O 4 5 6 6 b m M o M m / e X M u h f l i W P a j y 5 T I 3 T Y p F d a S 1 i M r / f E U z c M + k 6 v W L S c v t k 6 y k E W a Y 2 j S F 0 M s z R l Q o M w A / + 4 q Q Z 8 3 t / b 7 c x y R e Z Z s Q m G H b J 4 l x T 3 D E w r U v l 0 G 4 w I s a L T H m 6 d p u H 9 2 h i t F N O R d h N x d X 3 F G u s 9 v C H m e K x p p T i U 7 F j a F B o c T S 0 C i S m 5 z G I b x y n O 8 / T e G 5 q 1 s 4 X X t 9 9 6 P u 4 + a a b M D E x h r / 9 2 w e w b 9 9 e n D l 1 2 K L W J z 5 w P b r 5 O 4 k 7 z y d f T a G 5 F Q o + c s u O E r E K 6 x e O q + f J c Z + 5 q u 4 a U z L K p U f l i / A 1 H m j c X o v p X s V S T c d v H X a K Z L W X + t e f 0 a p j z F T K c y i f C b B 0 q I i x G y 8 w 6 u x z d E U G K D B n T Y e j r f H a j m 0 q q f b V T m e R n q 4 h X W Q K q w k Q 1 p d m f K R X 7 2 X S Z Q j V x o p E W l 6 m 2 4 T S G d W k d G T 8 S 8 a J M 2 s 6 O W 6 L U l H f V w I 5 F T a I f j n Q W N J X b 0 Q y f p O r g e g l n z T 1 T y d 7 N Q j m z j w T D o 9 t J f 9 c u q B z j W E c T 1 b a 6 L 6 o Z v R K 8 j T e c h V Z J E z H N D F Q S J 5 6 / g s Y G t 2 N k a m D P E N K K U V S C i f P x j Q l W W A f n o n M 0 b s X 0 W V t 5 q H W X a Z 3 n e W 5 P J t G q w i X z f V R L a u O I R N 6 6 y z 0 1 9 l v k 0 a t G y G L 6 D a Y O p o H J F B R b K n A A I g W M V c 4 G l n E 5 W t / 9 B y m t w z h 7 k 9 q 1 k u e k T S x N v A 8 t t z b 6 H c G 1 u 9 U 6 P 0 4 J n S B W A J x S u v 5 p K 1 4 o q 3 t I 0 j N 9 S 3 b + A L q y Y / a h M T G O d F x i 4 g R D w 0 6 q 6 S Z u X t s A n r 2 e a r 9 m H 3 v 5 P S M P f X n I p b 1 0 V 0 R o t R W r a B w Y 3 G H G 8 M i G x v y n w E V M Z t h h K 6 H 5 G c K z Z Y i p M s Q 1 E Q T N + p D n f v + w 2 6 Z S i q a 9 S R W 8 p j H T V G Z 5 i 4 8 / Q J W L + 7 D t r t 7 K M 5 Q d 0 z + S s d c 6 t d t L 2 F t v Y b p m d 1 R V C Z / u B V e h q e i p P Y K f 4 L n n X Y 2 1 5 t o z G W R 3 b m G I L N C v u c Z c e R R l R l R l 7 o Z V E p l p J O T b K 7 Z S a e H x R G l x Z u Z i R m W h E 1 6 Z C S b f L d h r L w R / d 7 4 x A / t l 7 E 7 3 j j D c v y U P m z K T s d 9 G m l 8 j s B I + P a 3 v h m O j T H 0 M p W R F 5 B 8 a z V 6 B / 5 l s x n s 3 y + P I w E p H R D D 3 A V Q M U c p n I i x 9 I W W + 9 0 H / w z 3 f + S f 2 n H d 0 6 M B r H A V w 0 z I j h i n R K y H m E a 2 w 2 g a t t e g P d A A o d y Y f Y e 6 + E c v H t P V f U d o v K v 3 S t F 4 e H 4 / M 2 3 7 P H j h u P H c n b 3 G H O L r G S K Q 4 t R X Q z z + l X O 4 6 5 O T y I 3 L y B V h X B / G X L b X + U Z 3 4 x Q 7 p b A Y O b V f w l c v 6 l f n W I Q Q H m y b a J 1 C o v 0 s e p l b W f j v N j r 0 T 1 L M 1 j 6 P R v a T l I a 7 O K l z T F j 8 H q c C J j u P o x u b 4 X m 6 H u Y K Y 9 2 q k c n 2 7 f Y K 5 y 1 d 2 m T n K m I Q Y q z y 7 K J t p 2 i / z b j Y p 4 Z N x G q O F 6 A x s 9 7 w 9 B l C T J W S S d a P o Z Y M i T 9 S W G 0 k N 5 f y a 7 x O 5 S x O / 5 S p U H U F 1 9 9 x A o k p X X x l P 0 x z N 5 R J f O B X I 5 X 9 q H Y m C o 6 v v T W s l e s Y H d X s Y S J 6 y V 4 L E 7 l 9 d q L 0 x 6 J q t L W O i J 8 y G m 9 c u a 1 N x I d X W M m O o 1 V q s q Y j j q R r Y W U J E 1 u 3 Y m R s w n D x 0 W U T t A p C U c f J z G H o w P F R 3 B L R + u e 2 j u 5 I R 9 n c b o e x P Q 7 k B D 0 4 w 2 o 5 2 t n W + K 4 L u 4 o m e k 4 E e 0 F X j + H l V r W C C P Q X y 4 S K a i b n T V y n l p 9 r N B 2 k 8 M 8 c e x B 7 b n i n W 8 H Q i W 7 J Y F / 6 0 I H h + W c f R D y 9 D b d u P 4 s n T + / i G F m U 1 l W w N n H q 9 G n 8 / u / 9 j k O K / Q 8 W i s J F t x K Y s V D g 2 t 8 1 z z d I q g O F b V t S E x m W h K t 0 w x y B X W A F X p j v Y + 7 I j z A y M o y H z u / A f / m x I Z 4 T z f b o h j R G L O F h X p 0 p n h k P Q b i Y 1 y M k a s 8 j H R x H b O p j d E C p S w S h d l a r 8 M 9 / 7 7 d 0 Z 2 0 c y e Z 3 y d 8 M U 1 f W o / l b y T u l W 1 6 Z J F B F O / 5 2 E t I / 0 t G h c + v Z J Y Q O + S o 8 Z V C r z V M Y y 7 j U N e z o + d 4 F R v M K u x y J 5 K U M I f K i 1 o 8 c W 6 Q Q 2 q X O C T a r p 7 V t T J v q S 2 d w + v t F p G c r u O 6 e r T b V L h 2 w S w U E 4 Z o p / T V a w 7 9 F Q 6 X h m a w i O X D r + / S G 5 a K w F J r 7 2 i s 4 d 3 E V W 7 d p q Z R L e X W O H Z O 8 i Z v v i n s c 3 9 m f 5 N f v 9 n H x 0 B K W G 2 c w N j O B y u o a m U X c q d S z O 3 b j x P E j O H j 9 A Q Z s V 2 7 o n F c E 9 i 1 + D 6 q R 6 S p p f r n z R Z / x M w K 1 V U 3 s L y I H l d L K x l E f 6 k S Y K f V G 5 2 7 p k F 2 D k o D I I H X q P Y p 5 t P Z z e P C b P 8 E n f n U 7 a 6 k u W p n 3 M M U b N l z F V J 1 r w u W f I U W F 0 N V v f 7 X b Q Y g y F W 8 o r S l 5 n e m E o 2 K x Z Y W U A z + t 7 0 F r s V S r G d 7 8 K L 3 w b d I Z K m F b y 1 z U n + / T k f z 0 X 6 0 j z F / A 2 z 5 x 0 G g V f o M 4 K t 2 s V 0 M k y 9 9 m 8 b + G Z v E 3 e L o M k 8 r F L t z z D W T c b W S S Z X R C e U o a H G u 8 Z C b F y K L l O B K a U 2 r 3 4 X G e W + h + F Y 3 M J 4 0 P a u P o p R K x P / t G f F q 9 C v 7 8 z 7 6 A 3 / v M 7 + A L X / o y f u f T n 8 K P f v B t r N F L K 4 t 4 2 9 t u w 3 e / + w N 8 9 K M f Y T 2 6 x + g 0 4 2 1 c o A N j Z E p q 0 k D G K U V 1 j s D P Y I m + L x 9 / B p k T C 3 Q a T S 0 9 x W / 8 + q 8 h m 4 i W 9 w g f b p 2 s Z B x O Z s J R T l U 0 G Y / K f 4 H G 0 O 8 7 O g 1 3 O h 2 L C A K 1 Z x + U y a Y O 6 H I F n U 6 H t T B p U L o 9 O j b N 0 5 2 + 6 R x 9 F 5 6 u / n Z O V B 8 5 1 u X l J T S J b w o Z 6 h z 1 q 8 g S g G N o x D E a 0 + k z p z E 9 N Y V 0 O o W z Z 8 + Z s 7 7 + h v 3 k h 9 e x l 4 J o 8 U Z / u W 5 d C U z f y W f x y G y E 3 y U / 4 0 m t u i 6 q R b Y 1 V t i 0 6 M S T R J x y x U R A D 1 E 7 g X T / M P N a r d 8 q o p 1 5 G 8 L B W 5 v X v 4 e n j 8 z h 9 n f + D j t O 2 c S C W w v F o p 3 C l F A E U k Y x X A j o C T u t p g y K w i B S x k Q q h Y y W J 0 R C E r J 9 w + v l Q O e 5 4 5 v G I u I E n l H 6 L Y P z z N K 9 L 9 1 2 D Y f + M s R N n z y H I H c d 9 D i s T P P 7 L N g n 0 B u 5 1 8 Z X n 3 J i n c Y y k i z y + 8 l d N p Z u J 5 D O S c m s G a H f r a N a f w 6 L / Q b i p H d P Y S 9 C L S 5 m Q 3 2 k l B v C 0 2 / y O N v 6 M u q p X 7 f v 6 k h 9 S / l E i k V N K U K f x X o 6 p H L w O 3 m u c b O p C o v z p t 2 m L p D S i s f i o / e u q l O L Q 0 l U 7 U l x c a y c q + M n D 5 z A 7 p k 9 G D 9 w E d P X 7 0 C 9 t m 6 X Q v x T f U W L G b d w Y T 9 W u 5 o u E C R H I c a t 1 w 9 D V N B h S l b 5 D j r j n + L 5 U V Z C u R j t / B N N z k E r u v r y w c 0 2 h j x 3 r d z A 5 N Q 0 6 y V 3 u 4 1 0 w t o w t d F v 4 w t p V D S 0 i / L s T / u s X T d E 7 Q w d Q a G M o R l N V D j 9 E u j 4 F Y H 7 Z T z q w + u m 9 R 9 9 l w 1 c y 0 V l B S H v r A R B o 7 o U B i 1 6 t M 5 J Z r h L 6 C U m q d Q 5 p C Y O 0 n N l o 2 Y a 3 z F V i E p o I r L b 0 5 K Y J o m s 4 s j j P 0 C 5 X M N 7 P v h / I t N 0 e 3 D b e S Y q k B G u P z L Q i l M S 4 x R M S u A U z R j P 7 x a C 2 V a / J c y r e Q u d z 4 Z u y 3 M k Y I 0 z y F D v 4 X R Y x 7 T / 1 L E f Y u + u W a S 6 R 9 A o t / D c d 3 4 V B 3 / X 3 X Y h E F N d 3 / b T 8 L M t f W E q s Y Y W + e N u U 4 i 8 P w 0 o E W h l C A 1 b 7 5 / S 9 S f h x d O 6 j Y s U H P t K z U R t H W 6 a S U z G W K t S I O 1 2 A o X O 1 1 D L f I J j a x R d y 4 r Z r d l u W R D P d y i 4 t E 0 d 8 2 N O o r d A f s d t a l + g v m P d K v p M k X / w Z U Y A 1 h t b p i e x / R 1 6 o t G Y U w D S J y f n o h V p I M Y L C + e Q T A Q Y m 2 B U k x y U o 5 N + U x a N x 3 4 3 + B K B F N s p o O T m v L Q c a b L 2 J G l g r V N 4 t + G u / U a 7 / q I + R I e O W c Z j t T u N R 2 1 Y O p y 7 c J 5 R Z p Y 8 Y P l h y i r i X R 8 6 V z r k J 8 U U 8 f R y O z 2 W Q c c l 6 7 X j 1 E m q z d g N u k 1 e s 3 e K p p v O 1 M P m + k D n 5 P x W S 4 h U s m j c R F I z e 8 7 J G Y 7 s T 4 7 O 9 J T 7 j E n 2 o X Y J v w f + 7 q u m N s 2 m u 9 1 5 z 9 6 9 2 L s 9 j e e O L q J U q S G T i Z s l p x l N D h z Y S u T S a L Q X b D o z F q N S t S n U M I + J 4 R J q H R a a 7 M 0 M h I O a I h O U N j o v 4 A Z 2 D H Z M 6 v S b q H b Y H 2 u X b H y C K c e I Y y z b 6 H M l s L R m Q y B O 8 F I Q I 4 j H Z c C C e N B F q b S E X P 8 Q X p w L M T V 7 A E O j l 7 5 O U + c 8 9 c A R d G p 9 3 P 2 Z W w x n Z / x O O N 5 A 2 d C + W w R o l 1 A c y a N W k b K 5 1 M e u X 7 E / x 3 T h 7 / v n W f y k E k w v 2 b y t x 6 s l Z H T G C W u n 4 / q t 2 c R C 6 + / R i L 2 X L l K 3 z o x E f H M g f u j Z 4 O 5 C u 9 T T K z U F 3 F v E V / 9 I t + x n s X V n C 3 v f t Q 9 x p r v Z y h f Q T N + H I M 1 I J h 2 g q u v i u U C 0 + 0 k I K a 4 z s A b W 1 5 c x V N Q 7 w 9 y y r 0 v B 4 a y + z F n K Q Z r S b m Y e R M n 6 F C Q q r B l j o + j q m R U 6 i a B j 7 o I p 9 4 h X H M P 0 g R 9 F R X M g a k u d S C d b 6 H R z 1 A / n n L 0 x q r 3 P g s Q J 4 y H 5 o K 3 X O / V R X 2 m g M Z d E f k c X 6 S F d o H d g D k B / A / S 5 c c V n o S J Z O + M V a F Z Q + C v d N b 3 w P F O U i w x V 5 w T V 8 l r I r e u E H W p n N t f D 8 v p R Y 0 6 / R W L 6 c V y c W 8 M o l W i c c u n Q / O N B m h F t c 8 q 7 m H w M j f B u D i i G i + O X Q U A v y H R o K n s z m a A b 0 Z w w 7 J D 4 L G T c l w 0 E X w 5 8 O N Z 6 s u U L T 2 F i Y h Q n T h 5 F s 9 6 g N y 6 g G 5 / B 8 N h 1 S G e H I y E r d X B R V c y 4 E n 7 P f r a B 7 f c c w 9 i e 2 6 2 9 C V p b K q A Z M B m v 9 M s Z l 1 O C d J x 1 l d a / p f 1 b O o Q / e d k t I Z P T D B B 5 1 d M d v O p L f H H G J q + q e k L 9 s C P r W y D h y E B 6 r T X k e 9 9 F L a 2 n s a p P K Y r D w 5 Y v y T v y l D N P n U f p 6 A i 2 3 P Q 8 J g 7 e T k N 1 D y 3 R G S 5 F c u N Y 4 b z 6 I M d P o j P 8 X m v j j M f x x q d m k o H h a Q o D r C 6 f Q 7 4 w R E 8 + Y v w w i N p J V q a M b C e + S j m V n i s K y A G b w b T 1 A v A Z O p 4 6 c R t G a u U L K K f f i V w u B T 1 + T W e 6 i B k p K c d Q X 4 Y H j U O R y 8 b h m J Q c + a 8 L 6 R z f 1 o Y q + / A 0 2 C m k 1 8 l J 4 H n u n a v 1 W Z 3 H 8 r G C v c N u d K 9 b m y p w e u f O c T O C l 4 L N F L J f 6 Z K t 1 G H N b P w i e P y U y g r 3 o F H T H W h E l w M b U Z J U + w J i y Q I y 2 R w q y 8 + i l R 0 i M R m y T M J v 0 9 s O k X l 5 B H 1 6 W n a W X H o A m X w Z l d x n b J B X B o V S t + Z M R H g m 6 J a C R O N 5 p I L z d P x U L H r z T m w L + p n r 3 F 2 h i g Z k m r s 9 w y m D C L I P l U e z Y Y O e Q / 3 a T J + 1 c U r k b o w k A 8 k P M V v 7 / v T Q I / j w n l s x F E + h 3 K j j m 2 c O 4 Q 9 u f b c p j w l T E V f 8 Y 7 9 W k O u + p n S b d V W J 3 R S Q H y r w + w o 6 0 O p v G S 7 7 J i 8 T s Q 7 q z Q A r K y s 4 d e E Q 5 u Z Y t 0 x s Q a 1 W Z z 3 U w t a Z n W g z 2 p w 7 e x a / + 7 u / Y 4 p l / d N w z G s z C 8 h 3 H 6 R h f c L w P f S N M + g v T 2 H 7 3 T T 8 f f T 4 p E m D q a 1 N K J n 8 5 E W p R K R R i q 2 U R l u n 6 G z D F D T b / g G a w 5 + 2 8 S w l 1 q U I n m c K x X a u X 6 c T U t J 6 b Q n D I 3 R U X S 1 5 c g q l N j p m i L G t e K 4 H 0 G S z H X T q J X Q D O h n 1 o 5 6 j j E X 9 a x z d Y P j 0 Y 1 / G z u 1 T G N / 2 P n O O A t M J 4 c 4 u h b O f B N N v 0 z 2 m 2 P q m f n Q b f K v Z R j K j J + o q B R R u T L H p c H R c C m 5 P 5 + L 5 J m / + k w P 3 v A h Y 7 5 b P j K I X X 8 L I L i 3 c d a D 7 x P z T j C R 7 k 7 v G l F M d M D Y v I 2 9 Y A t O z 2 t q p s B e 4 x z k N g g 4 m 2 y + i 3 F t H M j t L T 1 v m v g Q j 0 x D r h V F + p y B I S I 3 1 1 1 T t O z j Z u w U j Y 3 u Y s r k F o g b y M C r Q 2 + e Q 6 h 2 n J 6 c H a 5 H Q + H 7 0 7 P 6 Z y O u 9 R v A e S b g 6 g p 0 C S J n 9 9 Q N 5 a R O H m G F 8 d V F K 7 R z D Q h x n W q h 9 5 T P L 6 F X G c c + 9 7 i k + z v D Y f 2 8 J 6 V w B j W a S O 9 3 a Q g m w r U e U 8 X z z y P X j Y j s z N f f 4 r C 7 T l T h 5 p H 6 E o 5 R F Y 8 m J J F N Z 9 q 3 3 v + o m O l 0 S a P O 4 n A T x U V s a Y m t 1 A c 9 / j 4 r R G c K O d 9 U w v H 2 L w 4 f / j E b S K g X z M 0 x O f K J O G x f l n d I 7 B + P B 6 O Z W z q f Y + 3 v U E x + l q k o Z 1 U 4 R w U V h l 8 o 4 7 2 7 0 y e h 4 4 v n z J 5 g F j N v 6 Q l P 2 J g 1 0 W E + 0 X a c r 1 8 N 1 J A 8 X b Z 0 C C j c X N Y W f 4 c I G + m 1 4 d G t 4 + L t / j X f e / 9 u k R c / k 0 K 0 a 4 p m c g s u Y R I N z j M T R e n F O w 1 a p 8 3 c M N X T b p F e p d E S r 9 v t 0 0 C u + y Y D f z W g J 6 l f 9 d 8 / + P S r 1 j 2 N o 3 + Y k h P g q 5 y a H K 9 3 S O X 5 c g c Z W b a X z V W d J F m p v a / k G r + k 4 R r i G 1 C H U b I b I h U / N Y q k Y O 7 / y L I q 1 N a S H K 5 j I x + h t E 6 j V + 8 i M v x c h a 6 A 3 C 8 R Q E W r 1 k h F H A o i P h O O I d x H M K R P 3 k 2 G W 4 5 t Q n O J Z 6 k K S u E u S s e 8 K 5 / L W W v n + 7 H 9 i i j R z A Q f f P 8 u 0 J G 9 M N 4 V 1 7 D G w f q x P 1 S P O O L n T F L E g n t W i m o L 9 y h u 6 o p i D E X + 1 8 2 m R e U r t 4 6 H 1 u T m c + Q F T t n g f e + 7 v Y 3 5 t D f v 3 7 0 G 3 5 y 6 k 6 1 x 3 D t M N 9 i s C T N E p S C m N + p U y u X H 4 E c 5 S Q L a 1 C Q Y O 4 s 6 L 8 N c X / t N / m d J f o h W 7 D f 3 8 D d a X F i k P G q H R H 4 H W R O b S V T q D E J n i C O p 1 9 s R x b P b N + M D x u s v U O H p / r e p X 5 O B 5 6 k F 6 p R 9 a C S 5 e 6 e N v P 5 d c 6 q U T + O m j D + O 9 7 / 8 d t p P x k M f i j 8 5 l W 0 s J m Q G 4 3 u Q k h a O L H q 5 + 4 v H + u p N 5 9 P 5 k 4 e 4 d k H A R f i L H 0 y d + O X 5 Q j 8 8 X k c 0 / j H D 0 Z j u 2 A c Z P Z 0 Q C R b 9 W s 0 m 5 X J o i a p I j q J S W 2 Z S e L G j Z w f W F 5 3 D m 3 D L 2 7 C r i 6 W f P Y 2 p m B v t u u I P I F I 3 A U u s 8 m q s r y D O v n s k + i o X O e 5 n y u I c 7 v l m g W 6 7 F B X k t U 2 Q x h r i I K V J q K a Y z G D J J z L L / + F G r A W X 3 i i G n o f b q z 6 c i O i a m 6 5 6 g F 7 7 S x c y 7 6 p j Z N R U J M W K 6 F E e C F Y M J v g g W g 1 3 a I u V i 2 + Z p 7 o u j E 8 z a O V Q H x H s V h J 0 m g v y s p S U X j 1 7 A 8 j O j S I 2 t Y M 9 7 8 k g X 3 C p + j S f P L h y 1 T m 5 t r Y K t O / Y Z v q J M s 3 Y y M G + U A o v O P P f P / v c / x + n T Z / C H f / j P 6 A i r e P y J p 6 j 4 T e z b t w + j o y N M U z P Y v m 0 r 2 0 v e p I E f / d k k B V m T q j z E X 0 2 0 h 9 3 b C u 1 o j 0 6 0 v 4 J k Y Y y 1 E M e k 3 N 2 F X K 2 U 6 b C m Y E T p L K F a o 4 K l x t G t L 6 E T J q g T E 4 a z 2 q g G E X 4 y 6 L S W h k W 8 N q d D m T l u E s g r l 8 7 T 0 b T O 4 I k n f o J b 3 3 4 / 4 k m 3 / E k y c J N P P E M 8 U s T h a e r X 8 0 2 H p B + m G z 0 a t u q 6 0 K 1 y U V s Z t c s W N m t X 9 a d z M / P / E e v d / x r 9 7 D x y 4 1 m 7 h i l S f U r q d e 1 y 0 I S F U m c t P g h O H X 8 y 1 J J 8 p T K v B h L 9 M u L z n 0 d r y z + L 9 r x 2 8 I p + J Z C y 2 F a M l u F I C G K m v B L P 0 2 8 3 R e 8 8 s O / L D M Y M b L N v K b c Y K Y a q D x m e m G T f 1 R f P k W B O P X s a l a d n c P D 3 9 I R R 9 i u R 8 / j F 6 n M Y y c y i k J 6 O F I G C i L b W l z y k 1 V v 8 J U 9 e T K K 8 X i d e c Z z 8 0 T m 0 5 r Y g v + s M d t 6 p e 8 u K d p 7 6 t z S C 5 0 r J v c A k J E d P H + X S P P L 5 L G k d M b p N o Z m C m R A 3 h B 1 F Q Q P x R c p M B 8 R f o t v S F v b t l Z h N T K F s T R u d h H 4 7 I E 2 V 5 1 F g 5 l 5 v M o V K 0 Q D F I z o P A 4 5 t 1 5 J E o 8 4 T 7 e x P K P V Y Q 2 n l e m X x I u J M b / q B J o V 0 y 4 3 u y n a R 3 K K U 0 a 3 O H P 3 m 7 P R L O / n F 1 1 x q p L 5 X 5 h 7 D s a N H c c / 9 v 8 s + l H a z m Z w Z 8 T J + R I Z h m R X 3 C Z e o e 0 c X t z I u T S p 1 g 3 F n z K R B E c 7 R 5 u T f L r f Q L 0 / R q T 6 D 4 X 3 u + f o C 5 x Q j H a S x m w O j z l w O 0 q u g v K 4 I 9 d q g G H 4 N l c A 9 d f V a w C v 7 t Y I p M 8 / R V j f Q i c H i k B X a R F 7 g B S u m + s g j x R G T 1 M Z 7 F 4 E 8 u p i h 2 s X n v a Z M B I 3 h 8 3 6 1 + f F n W R O x C L / 7 9 3 Z I 1 w l R P c L 2 i u S m H K I n o k n H J E y h 2 K h U c f R B 1 h S 1 Y U y + 7 T S m 9 + 9 l b q 0 1 X 0 y n h k e p 6 O 4 N G Z G s b a v z F U 0 2 + l G n S m + k / I Q + l R V B G 6 s r J Y y N T / M c l 3 K K B h + x P H h a B N 5 7 i w / C 2 c n A O R J L m d l W 9 C a x Z M + 4 q D J d 1 U J p n a 8 n L B U a X 0 E 9 + 2 u s j / w N i S 4 K C G k / r o x U D k U O w i I R c Y 5 3 T r M R e Z z a n A n 2 i i l w 3 9 k J O 9 s 0 M n e + 5 G R O R n t p X K 6 Z G / T F I w 9 g f q G M d 9 7 3 K f 7 S g 1 Q U N V x b G 1 c y N r 5 E C s / T 9 F 3 7 3 b U l 4 t l l T c x I q c d R d / U Q 1 a C A f P A T L B y m H E Z / H / H i c S R H p i N Z O H 1 6 O U h n 3 e p 3 D 6 / L o L 7 8 + f 8 V x U I G d 7 z t V o z N v N 3 2 v V q j u R J I 8 M Z F c s O U 3 F I S x 3 x 5 Z b d c S Y K n U L S b T P c z O K p p 1 N b j I W F L O D q 2 6 f 3 d X Z g C 9 S 9 B + O g l k B J K s M / / Z R f j d 6 9 h y 1 4 t j d F 4 j r m m D B S U V 9 D S w j p O P C i h B d j 9 o R B D 4 y O 2 3 z 7 1 k 0 z n 6 K n j W 6 x f g R R Y u C i i e c X x + C k 9 o r p L N W m w P G C 4 u X o R Y Q P 5 Y g a H n j 2 G b d t 1 4 X P U l F q v s + F g j m 9 s K 6 M X + V Y 4 y x u T B w L h r n H U b b 8 5 h + L 4 D M q L p x D L 7 j J 6 j S g 7 6 k C P H d P 5 4 k u u x m y k O Y n + x A c 2 + 9 E g b K / o t e k E N L 6 r 2 y z K h F 3 k C w H r S h 1 j F C V t P s X 0 M n Q G 5 Z w K d 0 Q o u D R d y 8 5 E u / E u 4 r m O 9 2 g I c 6 e + j e P H L + D e X / m n J l O 1 c c 4 u c n 7 E z 5 w A 8 T U 9 4 j H R K X 3 R 9 / T q g + y / j F r 2 4 2 R W F h e + / z j G 9 7 w f 6 R m m u J k c 5 e G c s e S t S G 7 Z E f X s 5 R 7 Q I n h d B p X A K n 7 4 0 N d x + 2 0 3 I D N 8 O + k 0 l r 4 m 8 A r t l I I 7 i J U x x R j r F N 7 n v 9 o 6 Y e o 8 e e q X e u i n n 3 k O B w 8 e p N K G + I v P f g 7 v v O c d 2 L Z V z / h O 4 v l D h 3 H g 5 p u p a E 7 4 3 l i c J D m 4 l J O K O n / y A h Z + N I L s r j V r N 7 w l h 8 J k D m t n 6 l h 6 N o 7 U d I P 1 z w i L U a a G P F / O V F s X Q S V A K a n r K 5 v p o L q 6 t v F E X Y G M S c + u a 3 R O U e h p r C 7 X k M s x j W P B P z W 1 h 3 T R 4 4 Y 8 J 6 A T 6 R f t G o j O 0 f m 9 1 j m k 8 2 N Y X i q h q L d P E D 9 B M D J s y i 5 l F N 8 s x Z O B 9 R v I p t o I e W 6 r k + M + F x E M F + J t H t 1 4 G S k i / x x f d R u N m 6 3 k Y a R W / p J 9 t d A a / w M b z 5 x G 5 I g E M g C n u C 7 S u 9 R N 5 8 a Q D p Y s O + g n 6 F x 4 j p y j t u r D j E c Z R W R c O s m v v / P H 1 Y f 6 d L j S G W p y g + f L + W Q b X 0 I j 8 Q G E C a 0 f j Z w L t + K B v k s W u i i O + S 8 i P U R + N G u o F 3 / P + C k Q L 0 5 8 4 w y 2 3 H A T c j u q 1 r / A O + R r h W s y K K + 8 V 4 J v f P W P i X S I j 3 z i t d V S 3 i B 8 Z P G e T k O a g U k h p H h s I 0 b p m P M y 8 o B O k B K 4 i x w u R T x y 9 L h 9 v + m m G 4 3 5 W u 6 f J j O 1 C D S V V K 0 h Q b n F u e 4 O T a U a U g A 3 l o 7 L I D Q V + / i X X 0 S s l U e y z 6 J + p o R 9 9 + t a k 8 Y U o 3 k O 2 9 q 5 Z v x O A O r D R V b n W b V f + P S b i x y f 6 a j u A T O W 0 s j a e t i 9 7 o D W G r Q u s r T K m O 7 z C o s 4 d P g 4 D t 5 8 k x 0 n w d a X V x R 2 a M r a r J 7 F w n I D u 3 b v 5 V 6 3 H v L 0 s R e w c 9 8 + 9 B q s v Z i 6 L F 8 8 g s K o F s q 6 O 1 r V n / f o U k h N B D i n 5 e o 5 b f 1 D T T W O x h M f T T H Z T h M u s b W H b b V 9 N f 9 p t n E R U D z Q c Y E z Q g 7 W n k N + d A a 1 t U X W Y 6 w 9 Z Q y M W g V G r U q p w U i g N z 9 K s k I s 6 k N y 1 1 h s K 1 w E k r f S 1 o 1 + K Q T j S w S m H / w d M P K m 2 w + j N f z b x E X 6 F C C 5 8 i 0 k c y V 0 y h 0 0 x 3 8 L 6 c Z P 0 C 2 8 O 8 J V z t Q 5 6 9 K 5 M j K x H U j N 0 o n x P I 0 9 q P s e l 6 t B U C 2 v k q 8 O s a s Z z s u B 1 p J 9 5 9 t f x / Z t 2 7 H 3 p v d H e 6 8 N v F E M p m N O m F R W h l Y x z 4 Q u x d T B A f y c 9 / M M i Q j l Y a 8 Q q m / U r w y N D R y z r S Z x y i + j 0 f h S J h u b X c i w V i + u 4 f x P u u h X M w h H 5 j A y O 4 T S e Q q m O o x b f l c K K e 8 n R t O w T f B y A E 6 4 v k + n C M S F + C m F E 1 7 C x + T B 7 3 F G 9 l a 9 h X h 2 m j a 1 g H Q u b 3 f x x t M T p I k K R 1 B f p m g a g 0 a i r a d X n W y O p W j d w + L 8 W U x P Z p A r T r D v d Z w 5 e x Z j W 3 V 9 E c g m J 9 H u l q A 3 l y T j E + Q n i 2 f 2 I Y d g P G b f v h Z z T s s Z l p T U I o L G J S 7 O 6 Y i H k o M U j n L Q 2 z D q D 6 I e 3 I V + f g / i z d P I 4 h m 0 m w 3 M x + / B S P c F F B I N t E Z + U 6 T z H O H P L t i n 8 I 9 1 z t l z 6 d t 6 g l R E s z G J W 2 / A a u f T T O H g 2 k X n U 6 a S g / G N f e t 8 u / 5 U n 0 d q 9 W + R 3 L Y T j W U 6 7 P H 3 2 9 j e U N W P + p N D d c 8 W c Z c 4 a q f y K K 2 9 i C 1 3 + N U v X h b O R q 4 E g 4 Y W l N a W R I G + G k M H w 9 s r d S T Q B c r v f e P P z T O + 5 / 2 / G + 1 9 / T D o 7 Q Q + 9 L r Z G e c t v f F o 5 b g t 5 S E N J g g p A d u Y 3 5 N A I j q k P P J y v / f A f 8 T + s R l 8 b P / t W G l U 8 B + e f A j / p v 4 Z T N 3 V x O z e q Y 2 x l b 5 1 W Z + s n m n g x N N n U W z u w 4 2 f 0 u 0 b b n Z J w l M b 4 W C 4 G U 6 a E H E X E Q 3 P i K d u m p q R s X M e m f w 0 a q U l p u 2 z W K m d s e d v 2 F s 3 v K A V H V l A a y L G l N 0 U 2 U U B K b t 1 o 1 U A Y O R N 0 2 s n 8 6 i s X i D T h l i m J N B i 0 Z 1 M j z A y X 2 R a n u X x H B q 1 K g 3 X G X d o T 3 0 q I s 5 I 6 I y U S s j 0 S + m d j 9 L i t 5 N 9 g P n 6 Y R R o i I W 0 X j F D e s w B i d f O s a U X / w L x H P H r N N B o M V U u u I k q U z S N p / 5 7 F e z M P o N 6 4 l e Z o E U O T c c J J q d O N V o f 2 U Y v d C + J 0 B F l j N 7 J 2 C P n i J v a E z n r w z s d b a U H n a Y m U r 5 K x P q o p j + O R N q t g h D O L v r J U M l A d i F H z J 9 2 r s Z T b T 7 3 x A I y 6 W m M X X Y p y l + A f y U I w r U / D 3 V 9 p N n e g 0 7 + l m j 3 I I h o h 8 S g g g / C 8 U N / R 2 W K 4 b o D e g T z t Y G Y K U I 2 w Y 3 j 4 X I C Z A z m p a h 4 P i I I 5 K W k F D p T S q 5 + b B q d / Q 8 6 B 6 V H Y S e B l d I L m F / s W C H f a D a x v L y M 5 M 0 7 8 b E 9 B 8 0 g d L F O G q s Z N w + J W E g j i O G Z 7 z 2 O 5 r F b M f n u E t L T F R r C 5 t R q v T e P X N w 9 G k u 4 K m j K Q F r l F z E 6 u x v V 5 V N M e X a a 4 e j 1 P c J P c r W 0 R H o X b t L k o o Y k r Q j i j M r w 5 7 F u 9 R D y 4 z f Z E q J 2 j R G I k U X 0 J 8 Z G W H + 4 8 / V C 7 a H x K S y T 1 m x y H J 1 + l c f q H C e O T H w n H n 7 o R 7 j 3 A 7 9 i 8 l T K q i J b f N Q A G s s 7 J P F a I I U + v v Y 9 + 7 5 t + E 5 k g g J S 5 / 8 3 R t g k a q P / 2 P Z 7 + c g Q E 3 N / h t R E E S + 2 9 c x C B 2 k a Q y s q 5 n e H 3 0 C n X k R r Q v p y q S O X n u X S D X R b J b Q x S 5 S o 7 D L y S F d E q / D 2 c l L 7 r o y I f e p a V Q U f Z J 2 Y J J / d P X L G S z v H R 3 7 y m V u f q g t c J N R 3 p 4 O n v 7 v A O r a F f R / Z Y c d f D Q S 1 y n q o U B c L W U i X H k Y q W 0 U s x 9 R G s x m r N b Q L 9 6 B v r + r f Z N o g p I M L + N r X v o k P f Y w F X l 9 e 5 b W B K Z j 3 j h x H T F Y B 6 5 V M Y D M + x M v t I / F S R C q a m K p j N j U s 4 b B N d Y k R K u j i + C N r O H P q P L b v m M W B + y a R G Z b R O f B R T 6 D z n L c m w 7 s V 5 I u i t Y t m k 5 5 X t 6 0 T m t 0 E c r k 0 P v + X / w n V a h V / + M / / E P / u b 5 f x X / / a K N t q b N L f W m D N M I l G h U K p l 8 h P P W 5 5 m z T V 8 P S C 0 1 b r x u Q V J V C X t n J s 7 n f O I K o f N J m Q Y Y R K Z B i F F l l Q 7 7 7 U 2 F n P 9 E p l n k r H Q n z 7 u Q x q 9 Y b d H V B b X 6 G j b G J 6 y 0 4 q F 2 u E t V W M j I 2 Z Q i n S 6 7 1 g 3 n g 1 O g f U / w R Z l o z d Z Q J q r 8 e q p e I l 1 p M n 0 F s 9 j e b E b 9 u 5 R N h w 9 b o h I / S 1 z s k X T 2 A k 1 0 W y M I x T J 5 d w c f 4 i i s M j d l e x 0 u b J q Q n E y O u l t Z Y 9 V f a e u 5 k 2 m i N x D h L 1 U y h M 7 m T 7 O m W g x a z S E a f 8 s S Y d 4 d p X k N q 2 C 6 2 5 N b Q m f 3 N D h w w P j m 9 6 T Z 4 b f d x 6 m k S 7 e 1 S a c 2 J y 0 A K 1 c 5 l J D O u H A 5 T L Z 7 H t z l k 7 5 k D t F A n 1 M N K X e R R z v V p i N 7 q R s B M p r F I W p U k a j I i 0 l 5 B h E Z c Y H Q d q e n c R B d B l + 3 6 W i r I P x 1 5 8 H n P z F b z v A x + x p y N d C 8 h L + w u S H i S 4 S K r 2 W 0 z 1 w h Z O 2 s o A j J m R 0 X g Q A 3 S L 9 A P / n 6 d Z 5 C a w v b A f 6 Z 0 V b D 8 4 i k w x b n R 5 J f T 1 m Q e l V 7 0 W a c y q P m L U a s R o B K P O O O n x / I U 8 M f 1 / / l o J l W Y f n 3 z H M F Z r f X z z y T L + y 4 9 k M D t O S R H t Z q 2 J I K V X A D n B C f Q 6 l q H R P O o 1 X b 9 y 4 x t / + S e + m 5 H x g L Z e M a k h V s g 3 y v P o i K c 0 F k t n o s c A E F G j W T h 6 0 I o F R b 7 L w R S p f Q E Z K n W z p a V U k U J y K 2 f i 6 h L 1 5 4 x Z Y / 3 R H / 0 H f P j D H 8 b 2 L c P 4 x r c f x t Y t M / j a g 9 / C f / E v / w v 8 u 3 / / 7 / D u d 7 8 H W 6 e H c d P M I n p j H 4 p G E l q u H + m O a D p 1 + h x 2 7 N i K r 3 7 1 7 / G u u 2 + k U 0 j j q W d O o l K p 4 N 7 7 3 s u U E 3 j + 8 F F c n J v D j d c N 4 + D N z J A y u m / M O x R 1 y v 8 o l 2 y m a Q / h D J e e R n a K u D J V r + I 9 C J m G 2 g Q L x 5 Y z 9 q m x e C Q + 8 4 s d F z 5 O d 5 j K R k Y j e l 2 0 c + d o Y k y O X K m k 5 L H 4 V J t O d B E z t 0 z Y c c 8 7 b 6 x X A q u h v P E I d J I 6 l a f Q b Q R g 0 f i j h 5 + k w I C 7 3 v O 7 G 0 o t h D P t h / D E o T X c d M f H i f a m 5 7 8 a q C 6 w X F 0 E c c j N C B T Y r J u / N 1 / 5 s p i h / S q 6 h Z 9 n h H C s L r d w 7 J E V R o E e l l a W s Y 9 E 7 7 5 z E q m M H o T p U j 5 v S K a 0 P F 8 p n Y y j X b t g F z F 7 7 Q q H 6 K A 4 v o N C F j M j g 1 V 7 j u V 5 M l h L O u O i Q 2 n X 8 e z n O q g k 5 z A y M o a D v z J p y q h a y Y R k z k D 8 p H K Q + V m m M d W 1 8 6 w 1 3 A u l L T 0 V 3 / m 9 3 1 p B f k h P X e q h U W f K l R y x c a R U R r e c Q V 0 X I O m B R 0 e c A Y q O / n k k o Y f V 0 G g I Z j y i 0 + j Y T N 1 0 n t F F W a a y R b R 7 e r e W z n H 0 + Y 2 + h J 0 1 5 I p 0 l s 1 1 9 I J p q 3 f U h + g R H c 6 7 R 6 3 J k 9 j K d 5 H J L K G e / 9 Q G P W o j 2 n 0 t Z j U k t z q W W f 5 T h M T r b G p z Q U A y l r R b g t T x j t b X 6 X W Y D o 5 8 0 m g 3 w 9 d j 7 U p / g 8 T w E L q M 0 v U x 3 X I v R + k e e s o f d q 5 A 5 5 i O a f k S f 3 v H I T y 8 0 5 I j M 6 O g n m g r Q 9 q Q N f / U T r T o v D P f n 7 c s Y + b t m 8 4 o l W F m 0 X R 6 e j k E t e p a q D t P 9 Y Y F P f 6 3 2 9 D 6 J 6 I S K y B I F n H k 6 b / F 7 l 2 7 k R 6 + 1 U 6 Q k k p Y n d L T O H P 2 N B G J s 3 b 6 s B 0 b B A l X i y y d J T s v 8 d I w 6 R i x k a t L Q G S U 3 o O r H N d + k x H 8 g m a 1 j S / 9 L z 8 x h k x P T e P A T e v Y + 4 4 G O k w j 2 j O f t v N N 8 f m n A l s k C E 8 r Y t s L 0 A v I 9 G I 4 u w 8 n S u E E p v i N 4 0 j n x y N F k 3 d V W r m h Z R t g 0 Y W 8 c g b K v j s 9 / P W / / 4 k 9 y + B X / m A a Q b + L X t p N a m h q 2 a W n j i 4 Z O B r H k B 3 d z V o i i 6 B 1 F p m R b a i u n k F C L 5 a T A M k r 0 a v x A 5 7 b q 1 Q 5 K h 3 N F H F b X E Z i Z I i 1 2 o t U 8 s 0 I K 8 i n m Z b 0 N + / Y 9 R 7 Z 0 l n R g z X S t m j H B d l + G q k k I 1 7 M X W w O 2 8 s o 0 F D b t V V 0 7 T W k T h E 9 / y U l U z o e k F y l d E Y P Q Q q m M e O 1 4 6 x 9 D q O a + F V L T 5 3 x e S N 0 m Y b o E q j P + O r 3 k M Y J n I m z l o u 7 O 8 M z P K + p l Q u E Q v s F T I 8 w l W X b 7 s J Z p p h / g P j K N 5 E u N F m G f I L R 2 E V 3 g e T s 8 H H G I N k Y d t Q H 8 c G M R 5 N W x h t F Z O m F c 6 D S F 5 3 n J z 6 U l c i x C U f L U m j 8 1 b k a Z T e O 3 M 6 a y V V t b I Y 3 4 o F A k z U m 5 / L 6 U q h o I G X n u T y g O i j A 1 7 / y R 1 a 4 f / w 3 / 4 D M d M + 6 k z G J M d 1 W B U O p h 1 H u v s / 2 e 8 Y N g h C R U B x S U h J 5 S h 7 g + Q I J X Q b g 3 9 K e 1 q t Z m n X b 7 1 O Z 1 t x P c f Q H e x H r Z b H 1 v g r G t k 4 6 h p E h i e Z F p N Y + x 8 H T q E / 9 5 + x b Y n Y M 6 d a p p L m t T H X m 0 U 9 o + l N R T j 1 S C J H X 9 t 5 G 7 c W X R K K L 1 t p R I H e D G h o M 0 q X v 3 t D E B + E o g X Q q p / D w l 7 t M 0 V r Y e t 0 u b D 1 Y 5 D H m 8 J p U a b H u S C s d 0 a y c + M u x G L G y m T 4 j L N N n j K H P d l r R I O O L U Z C 9 S h 3 x o Q J C 4 i f l N Y W I e N L R S 5 b 7 V D J C M p 5 D I t R C 1 + h 6 F w d J M 2 3 t M J r F k z 1 U m 2 e 4 z / H R e V 2 O Y V H A Q Z 7 t 8 j N 3 W L 3 Y 6 g x T Q T Q T J o X f l I 8 Q l 0 O U g 7 I F q 2 S U x h G I H + p X 2 Y b k K J B C x U N G E 3 w P j f i H i a u r a X z U E p 6 X K D L / 6 d n o h d Y D W C q z t h q 5 h / t 6 2 D V G h 4 Q l d I 5 + G a 3 r / n t G 6 C U U k z 9 F d / k s 6 u P / G V b X W K f m U 8 h m x 4 l 3 E D l u 3 Q J D R 2 L G J V x k w G 6 l h X j n 8 V Y b 4 a N G k q 1 o 8 j h G C r o h a z k R G a P R 3 Q t R P c 2 A k 7 6 I w p S 7 O V E 6 Z D q u s d l O Y w S 1 0 l z Y 7 5 T p J X z 9 E + K n P / o 8 S u U G P v i x f 8 J G z u r 1 6 Z L h Q d B H M f F 9 l D v 3 R e 2 F m 5 t G j n 5 s G M T l 0 O O A m m j I 5 w v 2 5 B q 9 J c 4 Q 5 r E K i / x U d w H P / F 2 e y p L G l n f X M b 4 l m s I W M / j Z M A I y Q A S n F 7 + I Z u U 4 s r k p d L b / M z J + n p o 2 b c f F L B m P 1 S X c O g a L a R F j o 9 T T K w v q R 1 G c P s B C 1 H m q Q f B X 8 C 2 F Z K g 3 Z S M Y A 9 l f I r a G b / 8 p v X u 7 h 3 f + 1 l 7 k R l 2 a o R R W 4 2 8 Y J f G S s A 2 n 7 h k a D P s r M 1 r F y T + 9 / 0 l 9 i R / i N X k o r 5 e k R 5 R j k 0 H o 2 Q k 6 1 m 6 y V m N H 8 r b u X i o K k 3 y x F d m M k o 3 u S f J M Y 8 Z Q T L u 3 + e u 2 C 7 1 M O z e y G 5 W V k 4 h l 9 t p 5 G i e f 6 6 C 2 e t F e 8 C b c z K N H y i Y + a b Z s 8 C 1 / o t u i F + V u B i d l M o W k g f j o w P 8 L n S + i 2 r 4 F Y X 6 v y U A G K / x N B G x k / G g t I F X + E l P N F h L T + 1 F f J s / G 3 0 M j Y Y Z z 4 X 9 D Y m I G t d 5 d x I 0 O k i d J H 2 S M w j u V b O L E y f P M o K 7 j o e j m R L Y x f k h n C C 4 7 4 D n E T 7 o j M H 3 m 2 A K v q 3 L o / r v R x z 9 F I F 1 L 5 A 4 X T L o N z D 3 e R W 1 9 G b v f t z l R p + N u b I 5 e X n e P E Z O g h c O Z Y w / g 1 K l l 3 P / h f 2 I K q c 7 l Q a 3 g r Z 9 D r v s I a v n f d C c Q U m m 9 I l I T B + 6 O X y 8 A g Q Q i B h 5 6 7 j C 2 b d + G E y d O 4 o 7 b b 8 X n P v 8 3 J o h i o k g B F 3 H q x Z O 4 8 5 4 7 M T o y j O v 2 7 D b D 8 c Q N C k B M M W 9 h G D u G Z R b + D K X 6 G k a H h t C e / r + w v c 7 V 4 7 S c 8 m o W 0 I R s P x x O m 0 Y Z 1 R d S o q R m 8 E K U V 1 Y s P b Q o K G 8 m Z k X K p b 7 Z I b 9 L I D L u K K V k v 0 e + u Y I X T 1 7 A j b f u w g 3 v m y I O 7 t 1 G A l O + y B m Y c Z J X p p i d C r L F n F 1 7 o V / k P t E q b y 8 B u b b 2 E B c Z M d u L Z x K s R T s K U k K U c k g S 5 p n 5 3 Y y V W 9 3 a 0 K o u I p f h W K k c K u t l J A v b 2 F b K 6 C K o H I z w N 2 f Z L m N 4 b J j 0 L 9 u 9 R D I g p U l + F l W R V W O o D n V G J M N y t F n U 4 W / x 1 9 M q 3 M Q n s T 1 X / S t G w R l 0 h u 9 F M i w h s f Z V J M Y m m W r W 0 S r R 6 0 9 + l O e L 1 3 R a S 5 9 H c i S L V m M n 2 v m D 1 p d o V S Y j e U g v J A s b g / w U P p X K E l Z X V 7 B j + w z 5 p R l X R V V X u 7 l + 6 W z 4 Z 7 y x / Z u R 2 o w t 0 g / L q q K S w 0 c 9 2 9 d a Z Y T a D B L n n w + Q S U 1 g / B Y v U z o b O j L h t H F h d + H s I z h + 4 k X W J j d g f P Y u Q 1 T c k B c S 4 s H i 1 x F O f c g R Z O 8 1 1 d N l u T 9 R Y I d d J F q H 0 K G X a 0 9 8 g r W Y 3 g v V Z W h e x x / / 8 Z 9 g x 4 7 t W F p a x s T Y G B 7 9 6 e P 4 9 K / / H i 2 h i y 1 b p v G V r 3 7 V B K Z 1 d s P D w 7 j 5 w I 2 Y m L x 0 t t C U m R 8 p t x k C 8 f H K K s j O / / 8 w x 7 p k + 1 g c z e F / T L l q h k e z R A M X D 6 U Y 9 H q a X Z T n c Q Y n B Y 4 m H 7 g v n a i i 0 1 h j m q j H C z N N s 4 e h 9 H C m 8 i g Z n M F E d g 8 K Z K R e q S P t s T q P f + w N z f I J H P 7 6 G M 4 t n r C I 8 7 F / f q s J w 3 D g n y k e P / x i O K l / v S g g H t S Q G d q K 5 v p Z e 4 6 e h C K H J C / r j E P T 1 i 5 9 k T K w K 8 N X / f 6 r / + 6 / x / / 9 / / Y / s H 0 P 3 / r 2 d 7 C 8 t I S P f v i D G B n J Q A 8 K K a 1 X 0 W y x g l o v 2 Z I r d o G b b 7 7 R n J / R T P C p i p R P 3 3 v 1 F 1 G c 2 E E j J 4 / t m e L O o A T 6 7 g 1 G B H g Z C B e T C Y + 5 / t y 0 t + n Q 2 q N I x 0 4 w j R 2 n h 2 + h v d 5 H e + h + x N L u A T T S o d T y F 5 E c L 6 C + m k U 4 c T / 7 2 z R a 4 4 d m N 2 U I H E N b P 6 7 4 K 3 2 U L M 0 o w h q D w V m 7 X W T L V v f S b e M 7 z x O + R g d p k G P Q b x 0 3 h y g a I h m J R n M W w i 2 K + G q r 8 4 S L 8 N L v x g q z h N o k k p N l U D U 2 I K i u n w 1 / 8 J 0 v W q P 3 f e g 3 o P f T q n P d v y J V F L K J s / 8 v d L f / C 3 b m h C B w 6 Y K z d E U l E Q s O 3 m / N 0 d P z 6 9 p h P P f 0 X n T m p x A f u 4 j d t y e R G 5 9 F P 3 C j C 0 c n C D H H k S S C j H H y m h G x H u R 9 7 W p + F P 3 8 c U s 3 e F 6 + / R V 0 G y z i + W n N / A s y w h m U O 6 4 o o 2 s j S g U d g 8 w r 0 2 D k + T 0 O / d o L G J q + A V X W o K b 0 + i M T P R 7 e S C 0 6 S Y D i k J S M f z K u 8 z / 4 B l 4 8 s x + V W h k f + x e 3 R c I j X 7 S Q t T D q r t r T G d X X l h H a T B 4 Z J S b z P 9 2 Y V x w f Q 6 2 q q V y l Q y 4 7 M I W W l z Q 8 N L 4 8 b Z Q 6 2 c l s U z + L / M Q 2 t N b P o x P f Y t e 3 F A W t P d u J V k U 1 b S U 3 p Y J k k O F t / b G t F d U c W M e F c 7 x 7 H q n c K B q t v I 0 n u S h K 6 V z d P m / R S v t 4 v l N a Z 2 h B + T l k Y k c Q H x 5 D b + k s G r H b E Q 7 r + R f S K f G M t N W O I R M 8 I y L Z / x 7 0 i r f Y + O K X w P U Z 6 R q / e 4 M W v 4 1 2 d m J y I Z 6 m + F F 7 H 7 W 1 B j a d D n D 2 7 A W M j 2 9 z v J M c 2 E 4 X h E 1 v 1 Y l 4 y 2 M 6 R 9 F P k c 3 6 I V 3 i j W U u 7 N O M i K D + d Y 6 N y y 3 J Q e V k C t X V Z W x 5 x 5 D 1 F d + 3 c / j f j o 0 W c P e 9 n 6 F R R N 4 l I l z C y C z 9 C V O p 3 + W g L u d 0 0 E d j f R G d 0 k m c O b S E 0 0 + s Y + H J E M v P x b F w O I s m i + 7 8 z H 5 M 7 p n G 5 I E E t + O I Z 7 U K W B 7 b C U D s E W J S a C m M E H e I q n 8 p U h Q 5 C K 4 + I z t 5 r q V B R F z 4 a X b S C 7 P d 3 8 L 0 Z p m e L 4 V 2 7 H o 7 V w y Q M S g c W y p K p b L 9 V B o V 8 1 5 Q T m E Y S Z j q p N J x t J q O Y Z r y N i 8 m f n B s G b G i n L t z O L q 8 Y J G D N D W X M T 3 x P H 7 0 / T g K r I c O 3 D N O b / w c Q t 3 p n N B 7 k C i Y y j L 7 I k 1 B n l 7 N P Z H J e 3 d 7 y 0 c r Z K H d Q q c 6 h 0 R m 0 i K p S 1 O c 4 + l 2 y 8 T L p U D 9 6 g s o j j I 1 b c y x / t p F n N l v Y t R w N E c j w z C 6 5 G W d I Z r C k 2 a N a 4 r E / Q a i l c d 1 T P j o E 8 Z 0 Z 2 7 G 8 I n 3 1 k i H n I H 4 o L Q y S u d 4 a m L + S 8 h m j i O T u M C x W R N i C u 0 U 6 6 a 5 p x D o X b o z n 2 D k Y B S 6 8 M f I x I 8 h W X 8 S 7 f S t / L w N 7 f i N U W 0 k / S Y P p S H E y + H p 8 N m o h S 1 i O f 0 U j f q t V E s 4 6 b f o 1 D 4 z D P k w R u Z s N o V 6 b Z W 8 a 1 K u e a m V / j n Q d 9 J t D o f 8 F Q + c Y 9 V X 6 Z U M y P W r D x F 0 Y x t / Z N G u k / x 0 H P O H 5 p F l V p M e I 5 + P P P p n 4 Z b 9 H + U x K m a r x C K / g r W 5 K p Z O c b D 6 T p o A I 0 p A r 5 l o 0 p M s Y H z n E G Z 2 6 3 o P I 1 e U 0 2 r 6 W E I y 6 F e R H p q S + h s S 2 m + G Y 2 0 7 J M x d G x J G F l o 1 L t t 4 4 u R x f C R x z H H G I O X Q g + a b v T J m c j e R F H k I l 2 I o j Z N h Z p m r q 5 9 a 5 r f N + x k j C G r n P d G J 9 e + h m B r D j D 1 X 3 D F S e I p + G W o 2 0 0 Z 5 4 S T S o z f Z P i 3 n 0 d h m X D L K V h W x y j P I D 3 f Q T e 6 y 1 3 i G l R e Z 8 4 8 C Q / d g 6 c g P M X f 8 H u x + x z M o b t d b 4 x V V m X 9 L q T s 1 U k 1 + x D J M l V N 0 9 k 5 Y P m 1 x U a m H z t o z y I 7 v Q q O p l 8 L J E W j y J I 7 S / N e w Z e / H 0 F g 7 g 1 5 i G / n K L q L a R v z U A z U 1 n p b N i C w d E z + S 5 L n W J L o 2 b p J D a Z G e k 6 7 j K s i d T J y 6 y V g k A z m g V K y N T m 0 B x e n d q M w / h X T l W a R n J 2 l J O e r E L a i w 5 k R 2 J 4 a K X d T P P I r + 5 P 1 O L v S B y f k / Z q o 3 j O 7 K G j O c P y Q v X f + i d S O y 8 C 9 J X t g D b 4 i f 9 M E M m 3 + O H 2 r v U j u B j l s k i g x N u u O j i 0 B 9 C 8 w 5 c w z J T C 9 U O H / + D G Z n d V l E b 1 B x x y R f S 0 c 4 R m J M l 1 P 8 s j V X V 2 k c K 3 l U S x I R 4 W u 8 5 t b 0 m y c 6 4 4 q h f G Y J y W A 3 g u M / f S y M h + s Y 2 b Y H y W w B s e j 1 n i o k G 4 n b 2 c E o w v T 4 B v I 6 J v D e T O A U T v U E c Q I j Q n s R Q c q 9 x d C 3 F + h 1 J P G Y H q w f R S r + i Q C f P v p F r s 4 Y h X c U 6 r n t t N 0 z 0 D 2 x v b 7 u 7 e k j n d Q 0 t W b E A h R b X 7 Y o 0 B z 7 J 6 Q j e k i j i L f z G I n I d D F E g h I O 9 l 3 G S / z p v y 2 S B b W j d A g T V O Y 0 / c g y M n l G x J C p Z L f B + H 6 C 3 v d u B M X d N q Z o s 5 k 8 9 q t I 8 u + / X s e / + q S e p e D w 1 n G N s U q Z D S U 1 h a 6 o Q Q d E 3 6 P Z I / G 0 3 a 1 g t X U S o 6 m d S C W G y R 9 X N 7 R 0 a W I 4 g / r y c e Q n 9 7 N 4 v 4 B 2 w K L b + O 7 S N I 3 j 5 S C e i Z 8 C 7 7 i U / 4 v 9 w k N 9 S v B O M b l T f O E 3 p d H 6 b b U l 8 Z G B S 8 4 a Q 0 V 5 a u m r S I 9 Q y T O a 4 r + D j q C I 8 v w h 5 E d Y 9 / U n 1 L k p s f p N 9 c 4 h k z x G f n X R W K A D n v 0 N D u m M w S 7 U S 2 7 W t 7 B 0 c t U 4 2 i o L E I 6 K p t 6 J e r x s h o 3 8 s k j u Z 2 U N e + o b 6 V e k T b F / t X U K 7 h w J V c L G c w a s c 7 t Y X J w 3 f Z 1 I 0 7 j E L k U n m / 1 1 E G f U V w 3 s + C T c t H F p p y 8 X R L P 4 J J 0 T r z W m 6 a 7 G d y s l n J I 6 J e s h f f H P 0 J / 9 V X t 3 q 0 4 U g c 5 S L 6 1 p n P x c Z N H 3 b u 2 4 r a D W 4 5 x 8 + L U W L O I v 0 q v P F G 6 2 t l I y f Y T r o M E 5 o b u t K Q 3 H k 3 A l a P 1 2 H k d h n 7 V u 4 y z q n W X M F p h / 8 0 9 t U n P / b 7 T r 6 + h N f Q a x 4 n V G i / F D d A l 3 C U 6 0 S H C R s S f q x 5 D o n k A y 0 0 R Y 4 D n h J J 3 v T p S W 5 p H M T b M P K Y x S D n e e 0 U o w Y x X R 7 F M 8 0 g q P / + 6 v S r h v 4 n H s 2 7 f f 8 F 5 d W 8 P c 3 B w e r b 0 b / + P v u z f l e 2 V t 9 d Z x t v y k 9 e V h z / B 7 O A b p a 1 9 A Y W w L G q V F p J g q t x k h g u x 1 J j z R r h l J F 7 W U r r j r J F I c 0 T Y 4 m c E D x g M p g 8 6 V Y q m t 5 6 U U Q m 0 H Q c f i S 3 / P C E l 5 0 z k 1 4 u 9 G P 7 3 N Z g 1 5 1 P r T k 3 O H x 4 Z o 7 M + D p o R U / B T 6 9 R r r p T v R z 2 1 H c T i H 6 t I L z G x 1 P 5 r S Q 2 c 0 A l 9 H c Y f p l L a S h f h i u m b 4 O n n p t 7 T D 1 8 N O D l J g 5 0 g 8 3 w d 1 S C B 6 N 5 w I Q d / 1 t 9 E v I 3 l 5 f R 6 F A j O F L h 0 n 0 2 3 x R r g J D 4 t O + s 1 x D T / y y n R Q m P O 3 c N A Y 0 m G B 6 Q V x 6 j Z X 9 d S j 1 d A r j D p K d B Z 0 N z B r k l l 2 q o K M n o s n S L n l K d S Z l E h E q n P f s R 8 0 r N E D R K / 7 N 2 W O i G f n G 0 S Z x 1 I q F B m d N z 4 v Z E 3 n u n T P e S L n t Z z g N Z 4 U 0 9 U y b D 8 g k N T 5 P + H 4 L 6 I / / j 5 g + l f s f I 1 n b 7 6 r H k a y e x g J v Z i L Y / f X F 9 D u T S E c u p s p m L v x T v g L M u k O a i t n k B i 6 3 g R g z P L e j + B T D h M 4 T 3 R O o o c v / K S O 5 T I d U j K G J O l o t v v o 0 C B v 2 p H D v a w l N 5 S G f Q o W G o d Q b a 8 g Q z x 3 T t z G a D h B R T z F m m g v e S N + K 3 J z / O Y J i 1 L V k i 7 a O u F r c s b k R T 6 5 a 1 G b f N R W O N k l A + I l u Q l / U z L S 6 P H W P r v J s l F G e u l z S M 3 O o D 0 / j 1 5 q L 9 P A O d S y / 8 j G E M 8 3 l K Z T R 2 r x b 5 C e G W U 2 Q P l P v B e N d s H G U Z 8 u T a I M a 0 e I 8 / W o E O c Y F c p w Y 9 S R T I S j F f o R 7 7 i x M Z x D c G W E T / u F K w f e o M 1 f I B c P N Z b J n T Q M L g r Q f n W q P / 0 z u e q r D I X 9 K r 1 1 e P Z x + h S D A B 3 U z M x O k 4 n X A U 2 f u + u U G s t F V d G v P r S V 8 R l u v Q b T / k W k i 9 t Q X T i C o F p Z 5 7 g c j W d Q N Z E J f 0 I h H 2 C U c V e D T V k i R V A o v F h 6 B l P 5 m 8 m c T Y I 1 z a v b t X u N c 0 h I G U i U e U P 2 p 6 2 Y w R F w c v 0 h 7 C 6 + 2 x D y h u i / m 7 f s y m i U l z o F F Y P M u / C 7 Z 7 z 6 1 F b W u o E X j 2 m M W J l C z J 9 A q O + 5 Y S O + t 7 q A F n Y h G L 3 T n j 7 r B W l p B I / b U i K F f Y L 1 x z F 7 5 a P I j s y i 1 k g T h + h K O c / R x V V N 4 Z p T 6 L U i H i h t i i Y K b C W C u R H 8 + M + P I h f u w M 2 f O I M w p 9 v Z i W N z m T V J C Z l R v Z E j Q H 3 t R c Q y O 0 m R 6 H S G K p z k W E S / f h v v e D A I m y i O F F j H M K I O 3 + g U i + O L X z I c z z P N 8 E m 5 x B e 7 T E B j c 4 5 Q j k G 8 o 5 z J 6 2 D 5 I W T z e g s i 0 K y O o z P C e i 9 S J u M D x 0 7 P / S 9 o D P + 6 G U K m 9 S 2 T Y a O 7 D 7 2 h O 4 w e 4 0 P t D I a m d q B C R 2 I G Z f L w q R B Q K D J z q a / a Z I X 6 F Y i P m t g x v L h P 8 l V f O k F t N n V O S u 1 S K m f Q p t V O 1 v w t H B W h n J 6 o b k s y V b 5 0 j Z 0 c N z v k O T I 0 l R u B G Z T G l q S U e h N b P P / 8 I Y y N F j E 1 r T u b 3 X n m J N j G P U f Q O V b R 3 W m W k I 7 R E Y 7 s Q r N 8 H p 1 g m u 3 1 7 q 4 o 5 R N i 6 i V b / h w q 4 U 0 I C j c a M m L w J h O U 8 r l p R A 1 i R k C M 7 B a L 1 g U k 8 9 t 4 X N 1 I 8 R y z 1 U 4 C l 9 T E h E G v I w + j v F r M 1 H 4 3 N S m G M r U a H J f f 1 Z / 6 l Q F a A d u i l 1 z / A d L x M / S Q u 6 Q B 6 M y f Q y v 1 N u R z J 9 A r L a M 2 / n / e Y I o E 5 F d r 1 9 r z W G 6 e o U E 0 c R 1 T L I G N r 0 h A h T M h k W H D Z G 6 5 J F w S Z K h T V u E n Z X G E R U p M v C Q Y H X e z R a o 9 O j j 9 2 N O o n b g Z B / 5 R m 4 q b R 7 t 0 w h 4 p r T 7 s q j z b i C f + F g 4 P x l / 2 a R 6 Y / V k q w u + a 0 d S K 8 m R s G f H U M K o s 6 1 y k c t F J W 4 F q J 0 0 2 K J 0 y h e S 5 M l C 0 V 5 E r f R 7 x q T 3 o L Z 9 F I / 9 x p m R a 2 a 2 6 R b U N F V w X K L n 1 D s q M k l 6 c 3 l X U c g w 9 6 d b V M 8 J f M t a n 2 2 a 9 N 5 o 3 f o m X z i G 4 d E j 0 d O r z G J 6 c x t r 8 W W S G d 5 s z E M 7 i m 5 R I Y 9 p X / X F s H 6 F M 5 t I 5 4 U W D E L 8 3 o h H 1 Q B F E O G t C Q 8 e 0 z o 5 c Y S + u 9 h K I R 4 q Y G 4 a p 3 8 R Z k d J 0 T E r M c d S v j N K e Q Z h K o d 5 0 7 5 P W + l a j t 1 V F K p x H d u w 6 9 F j f V t b X E M t u N X 6 I H m G v 8 e 1 l A Q p 5 s c a L p k i 9 7 I 0 2 s D q T I p k F C x F + d 1 s h 5 / J M d S I o D t F T h j 1 U F 1 + g 0 u x l O 2 c A Z g g 8 r n 6 0 T 8 0 t l 1 e / J E b 9 6 R Z x u 2 Y S C U D H b D V B 5 b w R n 0 0 x L 4 2 d 5 Q G e z C a 9 + O 2 o N f X m d j c r 5 h j p F E u e p 1 f + O s a m C i i 1 7 r X + N I Y U Y + O G R X a T J L 2 r r O m G s j c b P n q k l I 5 p b C l j J p t l R G j Z m 9 C V d q m O E n 6 D y q 7 I J W e i v h X + s 3 o O X b e F b k l r 9 B w 8 + Y U h H P z w k 6 z N 3 m a / k z k 9 O F H R U b h o 2 j d B j x p d H 5 L i k Q Y d V + Q T T X o 6 q R 5 O 2 S J d o k M z c 2 o v G B q O s w 7 Q i h A X 3 f x s n + v f C T n R P U N j r p K W Z f T b S V S h F 4 o L h z 5 x d y m s 2 u c L w 6 h V S x H v S R d 5 o f 3 i r / q W s 9 D t L c 1 G 3 e 6 z 8 j h L T h 0 q q r Z 6 z 5 f h R K O S k 9 D 4 T v k b x F F L q C j T 2 l m b H W 6 z T r V L G Y w o 5 C y N p W c v J R D 9 c h 4 S k g z A v S y v b W M 2 O L Z A 3 9 v k n Z / B F B 7 S A T k z 8 c s c C s / R P s n u U h 4 6 + r R V J M u w / 5 Y u G s s x E E f J U + f r e 7 e x a O 8 Y b r K O 1 J K 0 P j O S 8 s o q M 4 p p 5 P I F N F g z y s F J j 7 0 T E i 7 x f / 2 v / 9 W / l a V m 8 n 0 0 w 2 2 m X F I g e 8 I n l U / I O A G T e D L W h E W l s + t B F E g + 3 0 N 5 t c x z a N H J M S R R B v X R 3 p f U I d L x Z M H O 1 d I l H 3 U E 6 t c x R E J T K k J F 6 i 2 i k H q M 5 5 5 E K r H A 8 e I s d P e j 1 d + F D v b w Q w 8 f H z Y D F F j E p F L 6 0 C y F y u I k f V S I d q A r 5 Z v R T Q S z Q 4 u Q a j d X O Y 6 1 5 l n u Z 8 0 U L 5 r H k 6 K p n b b N + R + y 4 C b + u V n D 2 w x K w u B x 0 W 2 p C v u 1 1 c f s R B 5 d K y t i X T 0 v y 8 G j j 5 w 2 4 c 3 e e J 3 d 1 i P e y S s 4 B Z A B e I X Q S 7 p p y B S w d y 7 C 0 1 1 i c K m d P t 7 Y N b Z e A p 5 J l N A u n 0 a m u M X O W 7 7 w C N q s X R Y v P I + Z k Y v G s 3 h 6 C t X 6 B H r J G w x f x w O m h j R O y Y V D m x J 7 Y z T 6 + d 3 J R f v k S G g E l J 9 k r i 6 E l x R e J + u Y 6 B F O l X I L w 0 M h 6 j U 5 L v F k s + 5 W u y 4 y / O S o M 0 C r N G d P o Z X c b D z 2 J a c o J b X o R N 7 4 W T t T V h q M F F 8 8 k O 5 I 6 d W / y Y B O T X y S f L y s r D a M H I P 0 2 N H u 6 P P R X P i r v f T E E N F / 3 N e q 6 s G i x C O t l 6 K X k M z q X r I s c k N T 1 q f w M u P h u C p 3 s l l X H p m D V 4 T K x 7 + L a s V F J m S n N 5 T F f k c N x S A J Q 2 + N O H 3 6 F N v 0 s W d 7 E c u r q 5 j Z f p N F I R E p p A 1 3 / m U S F T S W n 0 N Y f M d G P x k O X q v q D l P u Y L t s 7 z B S u S X m 2 T m m b H d x l x O k m O L b C A / P Z K F h K x z I v K X a M Y y m d p s i N u k J B U P B t 1 E q t R A U P 2 z r 4 C y C R P T 4 1 E j n O j z d m j l 5 X 2 c Q m r p 3 1 8 m k N P E Y D b P j l H s Q s j n n r a W Q t h 5 O j s a U j Y 4 o x c i y x o h K O P I Y s H K u i b s / s 9 0 U 2 G g S c 8 g r g R R J 4 G o O N 4 Y U W V 5 U e J n S E n x 0 c I 5 N F 5 5 d l J o / 9 R D O n J v H 1 G Q B t x 4 c Q q O 5 y 6 6 N m Z O h k U h G 6 u / c m S P Y N k Y P X 9 C r e p T e R J 4 1 o k v j i X b J T 2 m X P K 6 + 6 9 Z z G Z J 4 r / 0 e H 5 3 v o 4 B o F 2 2 U D P f p 1 n 4 6 y 3 g J t Q o j w N A O i 3 Y u A 3 A X 1 R W d J V P d 4 l 4 Y z q J S c f K V 1 6 / X q t b G F J T 9 + C g g H N S H o o 0 M I k m + b + L i + v Z T 5 2 p r K / B t Q k s 6 p + u l y i Z c l P e O Q v Q L D B + C n k W R T d W Y R U y i u n A I f W Z q m n E V f a J J b 8 U f G h t h B O 5 Z 5 P R v 3 v Q 8 E G Q p p 6 C / / p W w 3 N y H Z I F e j k J 1 x u M s V 8 R 5 S x S T 9 V t g i k E Y G q Y P 1 8 P i 2 U Y e Q t 6 z 2 X C K r c H y r E h j s T o q J R X G T D X 4 J 0 G k + h c 5 + D F a / y h q s Y M R 0 a 6 e E r f t A q p m s a J x n I F J G I q S 7 r t w U Z r k G a v f Y n 4 2 / A b O L T Y w M v R u c m v Y a N E 5 o k t M N P o I P s r J y L R P 9 Y p o U E 2 k f k Q T 8 y T U V o 4 h N b T P c J B g h L + d R y W T E p o C 5 I s b T w + 1 S M 5 0 V f D t v 1 4 3 I b / z 0 9 t N c O J l I p F 2 D o W g 3 w J x V e + E b S k N 4 3 f x V / 2 L P u F T W X 4 K C x f n c P T Y G e z e N Y o 9 u 6 e Q z O x n + q s 7 S Z X S u l p O D k f K r X 1 S L G f 4 T h 4 h 6 8 b s 8 C y N L m n 0 i W / m y S O F 9 T D o n A a / e 1 6 b c y O / x D 9 t f S o t 3 u q Y p Y y K N L 2 L 5 A 2 d V H y H j e G u M 7 l o L K e W Z D 3 y 9 P N z m J 4 a w e R I h p n A z o 1 0 V k Y i A y g U h + j o y z a G D N o M y 6 K j n M W m Q W j 8 Q V 2 Q / n B w t n G / P d h z + U I a l Z w S + W I r b m r P 4 P x q h r q a w 1 A u g 4 B Z l n A 0 T W c f A j + J I t A b F o d G c u Y I 9 C B Q 0 a p 2 0 g + z l f / q X / z B v w 3 y 7 m H 0 Q l L e U I o i T y h L F K K 6 s m y r j 2 1 / k s a Q R a x 9 H N U V 3 S 6 h 9 / M 4 Z u q 4 h C A D E U g Y z e o a C 9 Y c 3 c 0 L j F h P o 9 c Z o a S 2 o t 7 e b r M j E r 6 U U h F C A p Y 3 F C 7 O w / a o F H m n 3 G z j o o f L 3 + V B Z S h i v s Y V G P 6 J s z h X j 2 N C Q o + P 2 n 7 1 r 3 P 1 y p i N C 4 2 k T 4 b J o 8 Q g A v 4 U v f J 4 V p O U n 2 e 4 n 0 A s V T S e y K O L / g w V V R 5 K / Q o s V S E e O m 7 1 l R Q g N 4 7 n H z 6 L c T q q L f u b 6 I b y d q r F 3 H U 1 0 S l I W d T s O A X t z 6 P H 3 D 2 X P I o v / s 0 D W L r 4 P H Z O U g l z 1 2 N 8 Z j 9 2 7 7 0 V W 3 f c g V 5 s 1 p 5 n p w g k v q t f C d e N r z R Y s 4 O a Z J B j a h s P o W u D r T q O H z + G 4 Z F x t r k 0 6 s i 7 6 r u d T 9 y M Z + x H + y z K E 2 / p g 3 4 L f 8 k q k 6 G u U J m N H r b x c p E z 1 i u S 9 K 7 l T J J R J 0 b + y R h i S z h y 5 D i K B c o z M Y 3 t 2 6 8 j L 7 V c K o c T J 5 4 n X h N m I M 5 g N U 2 u y S p 3 G 4 w M T G A 8 l 8 J z K 7 r c W z C E T 1 R O K J r w u x R c i 1 u l O / G o 3 p L D E X 2 d l c e x U m l h f W 0 B x d F d K A 5 N k 5 Y i M x q 9 Z k g B w s 2 e O q t i l 1 F U 0 z F a H A 1 b h 1 X 3 M X V t y j Z c J B M P g u X V J 8 J C Z g + V X z M m 9 K I i h k L Q w E L U M V Y M l V d 3 H l m e W 6 9 t q T O v l E K I u T I 6 P S s 6 2 T 2 P Z L C I W J Y W L U J a r K r W G I 6 H d 6 E d c 8 + 5 9 l 7 R F 7 h G B H G V I b n v b j L D G 5 l w k t K L s U o D B N o n A Q p n K Y 8 U R 6 l I q v w N P N s I c e v I M O q J d x g t A j 0 x V t F I C i D j y D G R V y 2 x u V R f 9 Q k 9 e r N O h X D e x o S r l 6 b V X V q j 8 4 S f 9 s u w Z a R q p 7 F P r f 2 I X r i H v Z O 6 l 4 c O J + x i 5 Y W j e P j b H X z 0 M 4 x + m b 3 m i B r 0 j D q n 3 2 v g 1 N F v k P 4 + F p d K O L B / F L u m h t C M H U B y d C f x d E V 5 r U p X S P D R 3 3 g T C d d H y c H M Q D R I + e S N V R f q f O E r o z X n F P R w / I X n s H X b P k c v U 0 k v Y 6 V K c h R y i t q n G U L x 1 r f T m H I E 6 s t F O d V e L t 2 1 / T I C O h y 1 9 U C T x b q u + b W 7 2 L J 1 n x m D R S j J g l u N o 3 4 l z 7 n z J z A 5 p t p F T 5 Z 1 + / m P 3 2 E p o Y x H z k L 9 e 5 o l c 7 W V X J 1 s K B N u f W T 1 o B d j p x i B T p / S g t k J D I 9 u s f 7 k i P x U u + 4 0 7 n e V V k o P V V s 6 I 1 X E s 1 l G G k x I n n g Z S I 7 S i 1 S q h W q Z + q 8 Z x u r C h b D H n U L q J c C T 0 K 2 w A y p d j I P n 9 H r L F s P d K o o 5 M o N K 1 e l O M R J s o U f K 2 o P T h Y g I l R C k / G K 0 h F I s d F F d X U R 2 9 H r u r 9 p + e U g x 0 r w 6 k V W + T V w d s / n 9 + O p 3 k U + N Y T p 7 U J J B L l e I m O f y c Q 0 m o v 1 Y g n T z C E 4 2 L + K m 6 b j N 9 E m J Z L y q 8 R Q 5 G j X i J E f B t s J L 3 4 W D j E h 4 q C 8 z 5 I g f L I n Q X H 8 R 2 f E D l u P b J A 3 x q 9 f J l w h / b a U c X s n D 6 p y d W y u l 8 f d / d R z / + F + u E 7 E k j p 2 o o V p t 4 8 Y b R 5 G K 5 V C P v 9 3 6 M s N Y O 8 N I S A + Z H a f C 6 b o M C b b + U u S n o 8 2 n n I P p j a t n 3 I S B 2 r u U 2 N U I o o W 9 2 A y Z z p F s Z I B K B V 8 4 + p R F i G y W R k z l k 3 c V L 8 z R a W K q p 0 k B d 6 1 N E d B F L U 2 X u 9 R f B m V 8 q D m D l y J b F K I x K r t Q f x Z 1 2 a c 3 T J 0 j f n k n p + M C O V K 1 U x 0 k O R 0 / / i x 2 7 9 y D V G a I y k 7 n w H G k v P o u H a h T f 9 x 4 F i p M J j q u 9 E t 0 y i k o 4 n Y a 8 6 y n F 1 F p x J A m H 0 c n 3 P u V l c K J M c J z 0 7 m z R u O W x F m b q 4 E c l C a i h I 9 A f N A l h W K R m l B b f i J M J u p g R k c K 1 9 x C 1 3 A E Y e Z G d H r M k d N S V i c Q 8 0 D t Y 1 h Y K m N 8 6 9 t N g R Q 1 L M Q z x x T T h K n 2 i 0 H 6 7 l M c G W c u H 6 B e p d W L I C L u I p u r h w Q 6 T 9 8 1 l s 6 T J / D T w V K Q H G s V C d A b o 1 c q e V S 1 V X H f K p 9 H v v l 9 f O 6 b 8 / j 1 T 3 y c t e G + D c M W T h r D 0 g S l M y Y Q e S B 6 Z + 5 X e u C P C 6 R E z d X n U J i 8 E Z o H k B A l B L U T T s J B Y x p v p C Q 0 5 E z 8 B D 0 s v 0 u T C Q / / y T t x 5 2 / 9 A P 3 Y D U B x j 6 M l u o C t t F q R S I Y i J a 4 x M Z d i S G C i x 3 t 6 O Q V d c 1 F b g b y z c J R h a I J C i i 5 F l m K I D h n N I H i n 5 p X e G V e A 5 w 8 9 g X 0 7 R m j E r P G o F H I o w k / g Z e E V T r 9 9 i q V 2 P v 3 z T s n J r G + O x f e l c T V d 3 q B D E F 1 q o 7 4 E P i 0 V o 1 Q D C m d T a i q p i 8 z z W F p Y w u z W v S Y H 8 V w G 5 C Y 4 u J U T p Y M T X h p P / Y o + 3 R 5 z / N h h 0 5 e h o R y m p n c 7 + Z D n i s B 2 5 7 J S O O q X w D l T l h b q z y K f i 8 Z X g h h p C V m X i S 9 u c s P V T g K r n a U T 6 6 u L Y Z a R R / m 4 l h r Z M x 4 C L U t x d Z E p o S k Q 8 1 I y 6 f j x w 4 h N r l g n 7 M 6 2 H m 6 a / a g R K y N Q t M m z q K y x q D R m k o G N i w 9 h Z M c 9 V E 5 3 L U B M F 4 h 4 E e 1 S G W d E 6 l m p h R e O 2 k i g X o A i x o d 1 4 S l G C F S z 9 a r f p l N I 4 e J y E t f d 8 A H D X + d p 6 r V P x s a Z 3 v S 6 0 e x c Z C S O O Y 7 B U g Q Z m 5 4 H o e s 1 q R S 9 U Z s C 4 T j y q l k l z 9 0 a C + v H q Q 4 2 T W V j 9 6 o J 1 D X J w r p L 9 H S q C 3 j 6 r z L Y 9 d 6 f Y G T 3 f Z G i K O J r t s l N N Q u k M O o 3 z z x a U V D C k S K L b k 0 U a Z s v F o k T D c U 8 q 5 s a 9 k 5 E e D v e O X m 5 V I a 1 J R V e + 1 w 7 X Y S X B 3 e T H U q 1 l R a + c O Q p j A 1 n M D y u i 8 6 O l + p D + E h p x H P h J G k L f / X t D d g b l G A w 7 V T U l L P x H t y B 0 j E 3 K e C n m q U / U l 7 h 5 I w h q n F M 7 i 5 j O X f 2 G L b P j i K e m b F j i g Z a h C r 9 k B F I B 0 y 5 q 8 8 g P 3 W Q 6 e x R p r N 7 m Z 6 5 m t + n u 8 4 I I k d I Z j h D k N y 4 f 2 B W U M 4 5 R n x C j u W v f f m U 7 x K Q z N n n Z l 8 O Y q p j d N u 1 a g K l F h I m d 9 v g A s d Y X / i 2 M L J F x L i / y 8 E L g + p i D N Z t B B K I F N r C + t g 9 1 q Y 5 9 6 B d E B R z h J h T K O e p t d V F W + 0 T E + T x l D 5 I w Y S 8 e C B C u 1 4 Z e Y 4 z B r c 2 L W Q h P J I L 8 M h P L 2 J 2 y 2 4 T j m g z Q V E h d a F a i i U l 1 T m + 2 B X j d Z H R W G w G 3 L X I b M Z c P o l U + y n k Y 9 / B c P r 7 S H U e Q F B 6 F L X O 7 S i 1 7 0 M D H 0 K Z 2 2 r y X e j H h w x P O a Z u r I B u 7 h R O P 7 7 D c J P y a B x L K y P 8 p T j i s Q x A b x 2 0 a E S c p c S S m Z T T j E 8 e V o 6 K t I g f p i j i l R 2 L F F t 8 I H 0 m O + I g W e q 7 n I S P b l o N I i W U E k g m + 6 6 / F Z M j A f J p l 7 q p v c m F I I e j 6 G 6 8 Y d + S o 8 4 X K K 2 S s 5 M 8 J Q O t u F C 2 I l A 6 F H B M g Z R e I F r E F z / z p l p V s n W T I e K 1 0 l o 3 k y f c Z E z K S P b u v 5 U a n b d r V w J N A H j N a 8 x / B 8 W h O N O 5 d f R T 1 7 E U 6 W N m y 3 4 i I A N w h i 4 H L y M R y J j E X 2 8 A x i e C j E k y k c 6 J N 3 U 6 P W 9 M G X P i k T G J C A / k h 9 t E h i n d J M S E u J 4 d 4 L 2 + T p Z A J W D 9 1 q B K K / r r P 8 W R I 6 d R 6 r g p X 9 U 2 H v R y 5 h u n P m T M U H s x X p 5 I v 2 0 2 L F I e E V O u h B j d + y u s y b h P / R N J M V R g B q M t P / K g 9 X C R + 1 w / U m y l j c L N I C L I M 8 U K X P v G 8 x l Z q H t 4 9 C c / i v a 8 F N S v B 4 0 v 7 6 p Z o L B x H p n G g 2 Y 4 9 k l 8 n 2 P 1 0 E 7 e R u O 5 F 9 X e + / n 5 A O q Z u 9 C j I 1 I 0 U 8 Q Q r 6 S I E o q M V M r 8 H x 9 q 4 P q P X I f 6 9 l U c X Y w u y P I j 5 Z E j E w 5 2 M V g 8 j g x b 8 p D 3 l i G J I B m h F E G C 0 4 S G r u M p Z Z G B a X W G + K y x f c 2 i t v p o e Z b w U H + D M 5 K 6 X T 5 f d C 8 W N 5 x 5 X p i 5 3 h Z 2 F o d c 1 J R R C o S X x t V v O c g u 5 W D S I d 5 6 t Y 7 D S 4 5 M y 3 g U T X V 5 R L U D 8 S a N o s 8 e c k J Q O 4 + D 9 k s X p P T e M T s e N C z y e d D Y w j 2 W K B D v N P I Z O q R k y y 7 X F A t 9 p C b u J n / i q L f I h 3 j W 8 Y O g f r 1 x C + R U v b y l S 4 r Q G k 8 f 4 S E Q n 8 U / d 9 l h E + T A B D J k I m T f X w r c T 1 w 1 R k x E a q y 1 1 i k k M v I q b i B Z q E P C R Z C L l R H k t z h l 3 j l 2 J 4 q Z K U w X r 8 e e k f t w w 8 w H T T H M K / A c M U a z f v K M 8 m J S L n k 7 K Y 0 U Z f X U j 0 i I i 0 B S Q o 1 n w N / 6 L g Z I 8 U Y y 2 + 2 3 + p D w z G h 0 D v v z H l 4 E K 6 + W V 9 w w N o 6 7 Z + 8 0 D t z g i t A r g a O b t P W W M Z x 8 y B l P / H t I 9 J d Q j r / P J j T s 0 7 0 X 7 d Q u M x w r 3 K n M 8 t j C w d c m E o R w l E L p u 5 R C U f D 8 c g c X 6 g U U t 7 8 D n / / h k g l F d N h F S u I t H N S H 2 u u Y t o 7 3 N R 6 j M k V t B K J N b Z V F q A 6 Q X n u + a a m P a E l n 0 v z k z O g U 5 Q X a b y m Y y d J B r V I y R V L E E 6 8 l 3 2 D k L t T W l k x Z W 0 2 X l o p G j W 8 4 8 K O 2 m n j S d 6 2 f s 5 S Z e A s v 5 6 n F e t 3 L 1 T Q D 1 H k e R 1 + r e C N U J L C I Q C c h 5 6 3 9 + g y C 5 C 3 o V o 6 R 5 3 T W i Q z K F w / Z v l q N + t B l Z k U D 8 U a h y S 7 J R i m 5 D F F 4 C R T J v Y F J X s J J O G j / 5 W P K W Q n E R 4 H V z O S F N 0 r R 9 3 J g 9 C o c S v h D C a Y l T b c u S Y i I U b m 8 X s z V Q y q 2 j G z y M C r N V U Y j e g c a U y 6 Y x k h 6 u 4 V 7 e V w J T X 2 Z 4 D m o P K M 8 m 5 g r x o i Z Y p w M I D F 2 N w l r o L P y q J 0 r o r S W S 4 b n o 5 T G V 7 i W g k p Y U j a l n Z 4 R G k N j a 0 z L 6 y N P Z 0 D C s / m 0 C c 2 D G O 0 h 1 3 v M D G g o 9 Z A 9 b F G P R D P j 6 d 2 P Z u q m q N W l I I P R 2 B K g v J n G 8 0 Y t 2 k W j v J t 4 J 8 P S v v / r 7 4 x j 7 1 g D I + U L + M 0 W U 4 r q Y 9 a H z p P C C e Q I x A M T G H 9 7 j 6 g U T W 3 l 8 Z 0 8 X B r j e N s x P k t W c l 5 a X C u e K J P Q P q V y 5 t w I 6 k O R N 0 f + i q c C l z 4 7 Z 6 n + P O f 0 K L l O O 4 3 z 5 0 + h W z p k t E r p 1 S e 7 M G j U K h s p l M O B t F C u c q i m n B q P H 7 s F h / L 0 K b U i m h F I 0 N j K T H x q 6 f c L H F 7 s p r V g d 0 8 P D d F R p H q 2 Q q F S p W 7 k b r D 1 g m i c Q D 7 r + h b / R I c M R T q j y Q o t K l D 0 3 Q D i 5 I 1 K e A p H 8 V W G J 1 B 7 g X 6 L 5 1 q A K 1 z E M 7 X V d 3 d O M n J G L z U s O Q 1 7 4 Z o V 4 h I C U z 9 1 p t p h o 0 G v g v x Q A e W y s 2 T l m o 5 J 6 p x K R u S E o A x P R A l p G Y X 2 K 0 o 1 q e x C R s h r n w S g Z / u d P X s e + 6 + / D o 3 y K r J D s 6 a k A k + o D N C N Q Y I o T T N 0 M k h b G Z I U R m 1 l a N q 3 E Z 0 I w + G 3 M N 8 u 4 t H v v 0 B B J n D / O + 8 k 3 h d Y c B G v d h e 1 7 q 3 R K o N N 8 A y 7 G o i R E t 7 l I A X V 9 S w V 4 j I k O S j H D y 0 V S l D I L T z z W Z 4 X b + L W T 4 3 a h W G 1 8 S D + S R k k J D N M 8 l C / Z S S i y 6 a A u V / O R T O D b p b Q 4 W P 8 5 H e f M m p M t 5 T J 8 c M M k W 3 k l P R d R i I 5 O a P O G d 2 D v F f 0 F B s O H 3 o c 1 z P A x 0 f e b u d K U Y W X p b M 8 X x d 1 a z Q u n S 9 j 8 d d y Z G w + + q g / j e N 4 4 h w F m / O 3 W 7 o j B y u 8 r Q + 2 0 W q T V P 8 0 e q l Z J E P W M S 3 y I T V i / Y g f Z r A D o F m 3 Q q 6 H 0 u I Z B B m X j f j Z O g + a C f X 6 L A M X T / 3 W 0 y M + e h 4 I D 4 3 n 8 R U I v 1 x + i D j X T A b S P / F A P J G u u 8 k W N 7 l m B i U m D g 7 q n g / n c s 9 C M c Y U Q S m G L m C l N 6 4 p q F N b F E r F E b H a p w 5 7 6 8 8 g O z x u a 6 I C r Y T u s R h f O 4 6 2 r t s U 9 l J C R Q p c n i l A v 3 o c Q 7 M 3 o F J 2 Y X U Q / B T 5 5 a B W X u 2 F j x T W R U h N p z Y x F G f N I + Y U G L I l A O L W L g + h k b 4 9 O u v K o L p P B n 8 1 E I 5 X M z r h I 4 U V i I + 6 0 i + M v b A O f Z Z 1 z / 6 z O H j / z S x 8 a y Z I C V T R L k V + 6 g q 9 a M l Q H n I k f m 3 b 5 e B 5 Z T O b P C x l d t P 3 q o O Z n l D Q A k t D q T i X K + L l M K i s 5 q B 4 j m Q Z a 5 9 C X 7 d u J L a Z o k n e P u p b B r F h t C 6 V t X M 0 k 8 r o 5 P b r w r O L l A X W b T J y O Q b x x S m j W 2 T c b 5 1 D b n i G R v w C 9 u 7 b x 2 i Y J i 3 C f d P p y N m Y k 9 K M m y Y 2 B v n S L W F o b H T D 6 Q u U L S h L E o g P U v q 6 v e j X g Q U L b u W A v M x k 4 M J P P B d u 4 o V g 0 I l q J l a T R / a d O t q w h Q D O w V l d r G l z q w n M a 2 l 2 R T l p l p 2 w D l r 7 P n J T t 6 L R H k K / d g z F y d 2 2 P M P d 9 0 M G t t b R W D t t F 3 Z j 6 Q m z W h W G S n n E Y I + o k B d R g 1 5 J I K T z G a Y s l b N o J / Y b g e 4 / g V s w q X 6 k F I q g 3 p s 5 T 9 t E o r u I T O o s P R U J F n / 1 Q H 1 C o 7 M b 2 Z G L C F c r K O d / 1 f a 9 E e A 8 0 2 a a c D k I N 9 G / c b G T e E p A M g 4 p q R 6 i 8 v T / 3 s H U P e v Y c v 0 0 c V b k d p M + S n n p 4 y i s G g W p l E y 3 E 6 h O c d H L K / w g y C A F 8 p q K g o N A V N j n s E 0 K K E 2 z 1 9 5 Q v o M G q l p L N V l O 0 / W R k o g G p a M a T 6 k 0 G q d x / F w F + / Y f 3 H A A M g L v P A Z p V u R t 0 j F L x q r h 5 K T q 0 b p F y 1 y 4 l Q z F x z b T / Z W m n j K V w s T Y M D o 9 N 6 F w J f D G 9 E p Q K J D W S g W 9 w E 2 6 y C A G Z a X A 4 V a P O J w E 0 l n R 6 v k i e o S f 5 L b h u Q n S R T l G L w f x w h u a L g 8 p o O h 4 M D / 3 Y j h / c Q 5 N h r i 7 7 r r F O l Z U a d e X k S r u Q p X R S d e n F P b V m U K 5 a p m N l E a W r u K W 3 k D H h Z C b 5 X O 5 t A b 2 t y d L Q D r u k T d F Y c Q b G k l h 5 e T 3 k J x 4 z 4 a X U H s J T 3 2 Z 8 B p l Z N q H k R p a Z + S h Q K q s 7 z K 7 k Q k e R y v 1 s Y 3 U 0 v c 9 z P o I t T p K y c 2 3 P L w S K N 2 9 X D G v B s J N S u K Z L P B G J B A + M g 4 9 d t q D L i k 8 + 9 k W 0 j s v 4 J Y P u h X + E o T Q V r q k v q S o L k U W D 5 2 w B 6 O f p 1 M R y q e F H n j I 5 K X 9 l x u i T 3 U E c n L y r J a + Z e V 1 S 7 b f X R 9 S L U H D Y F q n P h Y u H i e t I Q r 5 S R o f l Z / j a U z P a y m g c N V W C m x T 5 V Y b V m 0 c 1 T J K y 4 O w z j S u h m K x g D O n z m F 6 d o + d b y U C 6 f R b B 4 q 4 7 n L K 5 o N Z L g U / 8 S I d G g R N r J T X K Q P 2 J 5 D B C x c P c i D C d z D y u O n 9 w C a E B s H L 0 / N c E x 6 6 R u l l 7 N N Z 1 W B 2 j V E p n / J y K Y b S B S t A K Y R i o Y f q 8 j k k i o w c E h K F I c E 7 A 1 J 6 5 C Y H N J D t 4 1 Z e S E h K C P K a H u R 9 v V d w 0 5 K B L R N J k m F i V r N y D k M T 0 y w 2 x T Q X a v u V k 8 g m j y B I k 6 k N G k + H 9 V l 2 n Z 6 A x t T d h n Z q t x l N v 6 2 3 1 u m 2 + k v T M T M o / i 5 1 7 o / 2 v H 6 Q A 1 E 0 l y J 6 5 R a I f n l t D z a L J + 9 O G D Q E D 3 r w / P O f Y w 2 z c x 4 3 f 9 A 9 t 0 J t x D c Z k l d W C d N o I v / 9 m j M p p / h v K x 6 o w H J u 5 n g k Q J O i 0 q s R y s o p h t J J g c n X t u Q T / w b v F B 7 k 3 U Y 0 c I 2 N Z h 3 r d S s 4 c v g o 9 s 7 2 k B i 5 w 3 R E 5 7 l s w c 2 0 D S q o Z G h 1 S J 9 K 1 l 3 C 8 T M 1 X D f L 9 s M 3 k l c x M 1 a P o 8 B H c X 9 n 9 d V A R u q d j Q N P 3 S a k k n 3 E w x I a X b d A W r w V H Z 5 O O U 8 Z r P b b j D b 3 e R l q v y K 7 S g A d 1 3 g 6 p t / i u X d g 3 p i c D T j j t 5 d W G 8 N 4 Q i Y 4 j 0 R f N 9 0 x F 8 7 u Q K X J C E D L d c K T p 3 V 5 v 1 I 6 R R D L g x m d B g s 4 M V g I W B s y S S G + m F t H p T 6 y g Y C H Q W V L 1 3 + C z C i N M G T 6 U m X N k 7 w V u e K o e c 5 C + G M i 3 E C p f + 0 v x R 5 q f Q P B U G b j z t 1 r h U G G C c y 4 y R t 5 J D H X e / z B 7 4 L L D d q D q + 0 2 p 7 / t t n Y p L d O v Z / 6 C T m X H a d z + 4 d v I h y i 9 c 5 Z h 3 / X x t a T f D n p b X X Q U 6 J q P x 0 c 8 1 p 0 B c m D O w 1 / u v c f p u N x K l 0 H Q s B 7 9 y 2 n z a T p 3 E 3 / W f I 1 5 u 5 C q N n I e k q k 5 G / J O y q l x q + V z W F 2 r Y X F x F b f c e h P P z d t E h i 7 o q n / h q B U T W j O p c 2 V M g 3 B 5 V B J / L f M h S B 5 u N n j T Q B S t 5 J g G V z 0 I F K 1 K y w s I k u 7 x 3 t J f y c M 7 / 3 x e a x n d Z M O l E f L K c C X H I U O T H o v u o F / 5 U n h + p Y 5 l F o K D w K 5 x 6 1 R g C q k F i Q q F d g I H l S W K m T I 2 R S 1 F H d G l 6 C b Q M e + 9 d C A b f A u 1 8 A M b i u q N V G / 3 K 6 Y e R l j r o 5 y 8 H 8 P p H 6 C 1 N k o v R q X r L 6 L a v h 3 J w l Z L I 6 6 k r F e D W N h A M f P Y p Q Y 1 g J N o u F K f E r p W A + g i q k D K J K E L X 9 E k 3 M X Q K y n r I G S U 6 m k B I M F 5 a y 3 Z u X S 8 s H E W h 7 4 0 i 2 b u N A 5 + V J M 4 e a t l C 8 Z v P 0 n k x v H O R 3 3 5 u k D G J e O U 0 5 F x y b C 0 T + v U Z A B X o k 8 G r V p K / Y g m b z i F o T E a w a p 9 9 3 c B D I L d S t H R e s A U j j z / J G 6 + f h L N / j T S w o v O R m O 1 a h d w d m 6 N 0 S G B L b M T S L K u 9 o 5 G E y 3 q U 5 F I z l Z 8 9 M u Y v B 5 d D j I 0 y e y l x u Z S S A / m A E T q y x l D Z x X F 0 V F 0 Q 9 Z B r P G u x J f B S T D p c 6 + v c S / l g a f F J u 7 I x 8 t 5 J D u J P b 3 c e 4 k x C W g S t l U n W t 0 r w m R M L r w X I i V h v k x B K n p p s a K E I w U Q Q q o H 1 L b X W O C 5 7 p q F 9 q u / f q e J Q u K 7 C D p r t n S n n N R 7 p g J U q z c i P b q G J m 5 D q f c + Z E Z 2 G q P l + T T m q 4 F + 4 G Z o 4 t 1 l 2 x q Q G V I i R R v P V H n 0 X H Q N Q s q i 5 U e q J z 3 o V n V d A B W Y 0 k S p n J R c g h w E K b 3 A i v 3 I m A S D D k G C 8 B A w C 9 j 9 G 3 N Y u a O L 6 Z l 9 m J r c g v / H Y 9 8 0 Y 5 J w B B p H C i d e K r X 0 x u S v q 8 m Y d I 1 p 8 4 1 6 9 N o W b V 6 q N A I Z j k D 9 e G M S d F p O o c V n P z s 2 C P 6 O Y m U l e / f d j K M n q a R D 1 I 3 V w 7 b 8 R 5 E g 0 T i K f T y 2 c 9 c N z C 6 2 b N w d I A j p o n 0 k 0 g 2 Z S i t 9 N J C M R Y M H X x v J a C 4 3 J o E z J s o l a u f o 2 K R X 0 + k e 9 B S r T H E b K l U 6 U 0 b X W O N I d O R S k D G Z L l C f R b + M S X w f B M l V e i 1 n L G O S L s s Q P c h O g i d P / c 0 G J t 1 + x m 7 T 8 H D 7 R J + R 5 Y M k w B W v d u 0 n O q a B 6 5 e E P n e 1 2 + f / G k z C 6 S 8 9 j H R u C d X 4 h x B r n S c C x 1 C p 3 Y Z + w s 3 E X A 7 F x r e Y b r J Q z / y a C V 3 K L s + r v i 8 P t x 4 0 l s / l B b 7 g H u 4 + S C 4 U U e q + y / Y L l N I p X V W f U m 5 d G V d b 9 S + D E L P 0 6 G L d 0 T k I G k N 0 i Q 8 Z 0 q X V B n 4 S Q 1 F C q a / 4 8 0 q g M S W U 1 u p p + 3 2 a H l M v 2 D 5 y + I g p 2 f b 3 3 I K 7 J 7 e i 1 1 5 F v H 3 e l E 6 p j P C T 4 x J o L C 2 H S u S 3 o l O 5 g D B 3 g 6 0 i U E q k p / P k h 2 f I u z K / u 4 u T X q m 1 V E p v t G 9 1 G R V k k N y d z N B I 6 0 1 k C 4 w 4 1 S V G k E u n q z 3 8 t / / m f 0 I + l 8 H / 8 G / + J Z 5 6 h k q Z K K K Q H 8 b I 6 D A V N a B M W / Y u X h n R 4 C y a 5 E I U T E l 9 4 e 7 3 i 2 + q C w c j 4 i C + g y C Z K b K J / y T U e H J 5 u 8 F V 5 J p c E T 8 V q T 3 I A H U D 5 / D k l D 3 g h i l B d O R S 8 G m h n J n G 0 z j u Y u + l O n E 5 6 D w z q H M r 7 0 a n 6 / J x w Z a x R 5 F J r u O 2 Q g O V 4 D 7 E U 2 7 m R x c U N a X q l o v 4 G 8 y c l 7 F B S b R u s v O P p d X x Q p U G M u p C 9 y t d D z K j l S E k v 4 d u i d 8 n P m K K L 0 W X d 1 N k c Z 7 N u t s Y + 3 L w Q i l 0 f o R 4 o Y s G P u w U 3 6 K D y v L I 8 5 M B L X p H 0 S R j G P T M g 3 W E L W V h O / / b a g A q 5 O W z l h 4 U y Y W f d n s v 7 G n z k G g t R d / Y n v 2 l R r b g x / 9 h j a l q G n f / c / K x s 0 6 j I v + r L S y u d j E y o v Q O m B g b w n p J T i V E u d o 0 v H f u 3 I o u 2 3 Z 7 q j M k J 1 c T p 5 N A t e 4 i 6 c g o H V O T d S 3 5 q H 4 6 H e J l P C S S r X X y R q v u N 6 O q I N R z B u 3 u V T b l c X o 6 f v x q F n 6 4 D b t V D I + P o L S y Z o 9 p l q w k J / F n s F 7 2 q a q v o 8 3 7 k 0 G 6 r q W J m E F n d K V r k G 7 S Q m 0 c r z 3 f L + e / z t X t 6 n 7 l u 8 C v F h + s j / O 5 H h 3 O G l o 9 d 4 F f / Q g n O W w 5 1 B 7 b K Z L K c Q p e L i 0 V y H j 9 7 O A l E a p U 3 4 F C Z h 7 x m F O s g z E V v 3 n U i v d R C O 4 m M B M C c 3 C F X U t 5 e L a e F y D w V / G F n P 2 m 8 P L B t 4 3 3 L z c 5 o L Y S g m 7 u + u x n / w q / / f H 3 4 o s P f A + 3 H N i C / / l / / R v 8 / u / / P v u J 4 Z 3 3 v G M j I g g u L z 4 F S u / y i e c Q p B k t q j H U 4 n c h N z R t C l s t r 1 n u K 7 x 1 Z V 8 X p O X x 1 K d D V 5 M r W o P m 0 i t N o y o C + 4 u 9 / t F R X n i + U F e f 2 q M o 9 0 o F r f g h o 1 b a J C V K B e t I 5 t y 7 c e u r Z z h u H 8 9 / j / x b 2 4 4 D H z 2 J 9 P T B D X o H Q c p p a Q 9 x k W O 4 H O T Y / L T u y 4 G K c n l z r f r X R I g M S 3 z Q Z I E i / K D y + O l 8 X c P R j Z W + r v N O Q n q g B Q D r 5 5 9 F r H j A e O V W y 1 + q 7 I N 1 p 4 6 J d y + H p 5 y c P Y x G f U R R x 4 M 9 S 5 C O 2 4 P w U M n h r q W 5 8 S z K 0 C g k Y 5 + x C A Y d Z d h v Y 3 g 0 x 6 i p J X e b e A 6 C M i 8 5 E O E p g 1 b a J z 3 R m K L B Z 0 W C R D K J / z / 5 2 i l j n 6 C K z Q A A A A B J R U 5 E r k J g g g = = < / I m a g e > < / T o u r > < / T o u r s > < / V i s u a l i z a t i o n > 
</file>

<file path=customXml/item2.xml>��< ? x m l   v e r s i o n = " 1 . 0 "   e n c o d i n g = " u t f - 1 6 " ? > < T o u r   x m l n s : x s d = " h t t p : / / w w w . w 3 . o r g / 2 0 0 1 / X M L S c h e m a "   x m l n s : x s i = " h t t p : / / w w w . w 3 . o r g / 2 0 0 1 / X M L S c h e m a - i n s t a n c e "   N a m e = " T o u r   1 "   D e s c r i p t i o n = " S o m e   d e s c r i p t i o n   f o r   t h e   t o u r   g o e s   h e r e "   x m l n s = " h t t p : / / m i c r o s o f t . d a t a . v i s u a l i z a t i o n . e n g i n e . t o u r s / 1 . 0 " > < S c e n e s > < S c e n e   C u s t o m M a p G u i d = " 0 0 0 0 0 0 0 0 - 0 0 0 0 - 0 0 0 0 - 0 0 0 0 - 0 0 0 0 0 0 0 0 0 0 0 0 "   C u s t o m M a p I d = " 0 0 0 0 0 0 0 0 - 0 0 0 0 - 0 0 0 0 - 0 0 0 0 - 0 0 0 0 0 0 0 0 0 0 0 0 "   S c e n e I d = " 3 5 9 4 4 c 8 7 - 4 4 8 4 - 4 d 9 a - b 8 a d - 6 8 8 9 8 5 e 8 a d e 2 " > < T r a n s i t i o n > M o v e T o < / T r a n s i t i o n > < E f f e c t > S t a t i o n < / E f f e c t > < T h e m e > B i n g R o a d < / T h e m e > < T h e m e W i t h L a b e l > t r u e < / T h e m e W i t h L a b e l > < F l a t M o d e E n a b l e d > t r u e < / F l a t M o d e E n a b l e d > < D u r a t i o n > 1 0 0 0 0 0 0 0 0 < / D u r a t i o n > < T r a n s i t i o n D u r a t i o n > 3 0 0 0 0 0 0 0 < / T r a n s i t i o n D u r a t i o n > < S p e e d > 0 . 5 < / S p e e d > < F r a m e > < C a m e r a > < L a t i t u d e > 2 4 . 7 5 0 3 4 4 1 0 9 7 7 0 9 3 9 < / L a t i t u d e > < L o n g i t u d e > 4 6 . 7 8 7 4 5 0 5 1 8 3 2 8 5 5 5 < / L o n g i t u d e > < R o t a t i o n > 0 < / R o t a t i o n > < P i v o t A n g l e > - 1 . 2 6 2 8 4 0 4 3 7 6 9 6 9 7 7 7 < / P i v o t A n g l e > < D i s t a n c e > 0 . 0 0 2 9 4 9 1 1 9 9 9 9 9 9 9 9 9 9 5 < / D i s t a n c e > < / C a m e r a > < I m a g e > i V B O R w 0 K G g o A A A A N S U h E U g A A A N Q A A A B 1 C A Y A A A A 2 n s 9 T A A A A A X N S R 0 I A r s 4 c 6 Q A A A A R n Q U 1 B A A C x j w v 8 Y Q U A A A A J c E h Z c w A A A m I A A A J i A W y J d J c A A I 0 d S U R B V H h e 7 f 1 3 s C X X f S Y I f n m 9 f d 6 W L 5 Q B U E D B k Q A B O g B 0 o p E o U q Z J U d K q u 2 d b v T 0 9 f 8 x M T M T 0 9 E R H d E z s b u z O R H f E 7 M 7 s j r b V k k Z q S q R E J w o i Q Q 8 a g A Q I j 0 J V o Q z K v 3 r + v e v 9 z f 2 + 3 8 n z 3 q 1 C o V B w N B r 8 X t 3 K e z N P n v P z 5 u T J z O C B H / 0 0 x F v w F r w F b w j E o u 1 b 8 B a 8 B W 8 A v G V Q b 8 F b 8 A Y C U 7 7 H 3 0 r 5 3 o K 3 4 A 2 C 4 O 8 f f s u g 3 o K 3 4 I 2 C 4 J E T S 2 Z Q / R 5 Q a 9 g + F A p A P B 7 Y 9 7 A f I m S L d h t o t o D R 4 Q C N F v f 1 1 Y b H 2 S a Z A L p d o M c + 9 C k U A o Q 8 X e d Z L / r e 7 y M I m G G 6 b t 9 w U L c J d q 9 P n O O K n g T x i / N 3 j A d j A X c K W f Q Q D z a R 6 B M v A + 6 L R R / 3 2 2 3 Y g p / N 9 g 7 c 7 3 q j h V w 2 b d + v B g G Z F U b 9 B k Q s j J F h 1 w B B 2 O V 5 L 9 + 2 R T w q 7 Q B t 0 v p a Q f I 1 x l x O 4 m W g 2 i D J / 1 K J E B n x k q B T A g n 5 5 w j 9 X s d o C M j f I J E g T p R h L M b P K x D 0 O o C a T H 5 c m e 5 g Z W k h 7 F H I w 8 P D S K V z 0 e 5 f b A g p R H 3 E u F 8 o E I / f P D m + o S D + 9 e n 9 4 l T C X r f N b S o 6 8 l L o t O o o l S u Y m J y O 9 l w Z w v M 9 B N v o x X 7 R g c 4 f 1 + b T X j X Q w f y c X c x b 8 B a 8 T r g W B T 5 f B 1 b 4 e b P h L Y N 6 C 9 6 C N x D e M q i 3 4 H V B s 9 m w 1 L v H 9 D E R T y D B F L L B f c l E k m l k n L V 1 l 7 V 2 g i l m H 9 1 O B 5 l s D p 1 O 2 2 r X d D o T 9 f I P B w Y M q s N P 0 n 1 9 C 9 6 C f 3 A g N X / z C 9 y B q v 5 a j U m I t a L t L y e E q P D / 1 z E 1 9 h b 8 E s L P Z r b o T U v 5 G j i D O F L 8 K / J X l h 8 N 8 8 p T K 1 J 2 R 7 p m i 2 T v S g s 8 i r 8 k U 2 i C s E 1 0 X 3 7 m 7 C 0 Y B D m 3 X 4 L Z w W u A n 0 k N F Z J h u j 5 w S U D 8 B w N d o L 9 I 0 r Z E v 1 8 v a E 5 X I r k W 5 6 E 2 U s R X I 8 J f I q d k h i a d + e X B + Z d u U q L P C N b q l 9 D s l j C a 2 s M 9 b 3 Z h K 6 G K R f y 0 T g H p / b b 3 H z Z 4 g x 5 U j V 8 0 p a 5 F W 5 / J C N 7 Y j K D Z p 7 7 x o 2 v y + m j R g K 5 p R 2 s e r g i X G d S g d x x k 5 u W g Y 6 8 f + U 5 Y Q r l 9 F t 2 + a r J L Q d e i 6 8 0 u 8 p k 8 1 i r r t u o i E Y 9 j N B s i 0 e 8 h 3 m u h m h 5 m u x A x / k 7 F s 0 j F x p F J j v J k 1 Y O i 4 f J V D k o 5 f 1 m i Z J u m X K O 6 k J 7 X D e v 8 j L i v P x P o U y p t f k J y 3 / 0 5 x f f y e G P 0 5 1 V B h 1 m E J t 6 S W 9 1 v 4 t f u 1 9 A P q U u x G D r 8 H o Z x G k u K e p a m p s h R v / p J u p 9 T h N K M o h g r 5 e 6 h 1 D m N R k d C f 2 W 4 E r o x 9 j X U L q O Z z K O p 5 U 0 D k I i l M J m 9 L f r 1 D w n E B z l A 0 a v P o O N 4 C 6 4 N a O C 9 B W 5 p 3 P F x t + t V w H J l H u V 6 B Y V s C h d W z y C X S b 6 Z B r X C j 7 z r t U e E U v s F 1 D u l 6 N e V 4 W r o J h m Z h p o r W E k P R X s c 5 B i 1 R n 6 Z U z W r 0 a a i H 2 / B m w r t M 0 D 1 J D D 2 v m j H q 4 O g T w 1 V n q h F p K 8 O p N h a T a t t X j v e Q A i x 3 j p O 4 1 q L f r 8 U r m Z Y M U a p 2 Z X D u D h 2 o y U f g i 3 F 2 + j D f 1 k v J K q O 0 7 q Z A j 9 v R a I 3 H M 7 8 C b D z n 0 Y / X h 8 E j z / 4 f L j j Q B F j s 6 O I J z S 9 / Y s 0 f d n B h c o T 0 f e X h 2 s J s s q G h x q L a C W L a D J H z q S n k E / N I B n T g u B X 7 U 1 + w Y A e M a x S m p d G 5 l 8 + + B k 7 i x 6 z o b k H g O 2 / G + 1 4 / f C S l K 9 W r m D 5 f B n F 0 Q K N b D j a + 0 r w y g r 9 5 k A X l f Y i m p 1 V t H p U q A i u x c A u h 1 T Y R Z r 9 a Y K / x Z K 0 F 7 B A j S V R p N H l U u M s V n + O 0 c 2 u a c n o R Z e 2 / z C u 2 f z M D c g D Z Y 3 a I w z 4 7 + G P Q R x e P z 4 0 K L s h 5 o r Q b / f x 0 G d f w K 4 b p n D d P V c r 2 n 5 e B v V y 4 P D p h x 2 U W 3 M o N y / a 7 9 c K M r R C 2 M J 6 m E E v t q n M i V i G U W 4 M w x n N H L 0 O J W f f G 8 b y f 6 i L w T 9 j g 6 o d B r I 7 y G a l z l e C N 8 S g e i 9 r D T / 4 i + M Y H R v G w Y + 9 1 o L 4 F 8 3 Q B K + M U 5 8 e r N y 8 g N J V D D H G N G u 0 X 0 c j j K M e V 6 q 8 C Z o m z i S G M J W / j r 8 4 X s g a S F P 5 u l n w s l n I f / j w c 4 p C V w N F q P p P W f q / M 9 r x x k F k U C 9 V s l N P r G D u h T L u + t W d S A 6 9 G U r w i 2 h s l 0 G U O j Y 6 a 1 i o v m D f r w W G G H G K T B w X w y w 6 T B s 9 7 B x 5 O 4 K r 3 I H 7 S w P + r u a f A 1 w o P W X X L S f y e 5 g d T E Z 7 r w T X g G P 5 W x T W B 6 M f b w T Q l Y Z h 9 4 q a / d M v n 8 a d n 2 B 4 / H k x 7 z X U Q T 9 L W K 2 f R r W 9 b N H s c t B F a b s l W 3 U Y I 5 O i 1 V h 2 u x 3 Z g C 5 r v s Y z T E F u Y u 7 4 M 7 z o + n M 0 h j c U 3 g g 6 2 q s 0 q q P A x J U i V Y g G j 6 s 2 T z K 1 T z I L C S j L e C y F 2 F W c I g 2 q c 4 n m r i 6 u 4 M h P z + J d H 7 s 9 2 v M K 8 B o V v 9 2 r Y L 1 1 D j 0 W 3 M 8 9 N m / P n M g P Z T A 8 U k C 1 W k W j 3 m a N k s R I f h p j 4 + N I J Z O Y n J w k U Q P j / Y I b 3 a u C 8 r e B 4 v 2 U y D + U C Y f X A T 8 P o + / W g N Y J F s x 7 g K Q W d L 8 2 C M J G J a S b 5 d c Q j z z y L L q 9 P t 7 7 o X v c 0 d c K L 6 P o W o o i i 2 / 2 1 q 1 N P J Y 2 D 5 6 M Z e 3 z R s N r m e 0 T 9 H m e H k K j 8 + 3 7 N X a T S M R I 0 2 t X h k a t j u V z z 2 F y 2 / W o N 7 r I 5 n K o l E r 2 w B H d k D d / / h y G h k c x O j m B x Y t z 3 M 8 I m I h j d t t 2 p L N v P P / e L F D 0 / o W A V 8 K j P c f P E l C 4 N d r x y h B c X G 2 G 3 X Y T v U 7 T 7 r g c H R t l 5 A h Q q 7 a w b + b N L a B f q 8 K / I t R e Q C u 5 N / q x C R r P 8 X C T k T E a d z 9 G j 8 T I 0 O t 2 s T 5 / H j k q b a f V c F F z Z B z N a p n n x Z A b G Y v O u j b Q W L q b N X G 1 1 Z Q D U K X x B P b g m R C x G l O R e B H J k b 2 G d z w e 5 7 E 4 2 s 0 G S m t r m J y Z R b N R t 4 e s J B i 9 f 9 Y P r P m F M Y o r w J u G W 9 h D 2 D j t + s 9 q w i m C g f G C s N c K v / u 1 H 0 r y e N + H 3 x X t f n m Q c A + v P E P P r Y W O m 5 C K p 1 B M j W A q N 8 O o 8 8 a n L a / J + K q H 0 U p d H / 1 w s L 5 w A d m h U T T L a x i a n K W C 1 l F e n M f o z A w S 6 a T K S o Q 2 d R 1 i 6 f Q J / g 8 M T 8 + i v r a K 0 S 2 s K Q m l x T n k R y e o y K 9 u i l u G F X / F J S k c s d 8 B e k 0 a V I Z y S Y p 4 h K 0 l x J u H 0 E 1 e j 1 h + W 9 T 2 / z j w 8 z L g l x 1 3 / Y c I m R 4 G 2 U t v 2 w n + + n / 8 Y T g 0 X M T b 7 9 u P s T 1 v r J d 7 0 y L Q q 4 S w f g q t u J R w k z l 6 h F Z l Z c H S p s I Y a 7 M B D x + w r o v 1 y + j F J 7 B 8 9 i S K 4 1 P o t t v 8 t B B n N E g X G D l S l 1 / o F a 1 a X c 3 o E j Y R o / E E 8 T w F 8 j I 8 b S 8 z V 2 f E e 0 O m 0 T l m 5 S l u 2 u j n b q Q h D k k T o m O / O P C L F N W a 9 R Z W l 0 t Y v l C m 8 4 q z R k 9 R r s w m m E K H r N O D e E / X R t C j 3 I P G G p K J N u q 9 C a b e l D P p 0 P M b d Q k 3 H q z z v C y K E 9 u Z o m c R f P t P n w 7 3 3 r w F 2 2 8 b u k Q G P w 9 j e L P H D F s L 6 G A o i k B X A U b f Q G s m y I 9 4 f x l B g g o a L / B 3 p P y K G O 7 b G w s 9 3 e P D M S 6 7 r v V q I a y e o h I c A y Z / x e 1 o z S P e O Y d + k K d X 3 c 5 Q e W 1 F 9 y + S A V w N X g 5 P 6 V O 7 1 c b 6 c h X H n 5 x H c S S L / W / f Q s V / l a t e q A + x 3 q P M y v Y 7 J 6 g 8 5 m X G D J 7 5 + t n w x n s n 6 H l f P f N + n h H o d Y 3 d b z v l 1 b 1 T 1 w h B / R j C 3 M 9 w x b r u E e v x I + V / l Y o d r 3 w H 3 e w 9 d A S v 8 O B S O Y 7 W e Q T t 8 + i n G M E z L q X 9 R Y B r M e Z W s 4 V z x 5 e w e L q M w k g O U 3 v y m J 6 Z Y N B / 9 b o 8 C J e P 3 W + v I R E c Q T 9 x N w 9 e P a M I z i 3 W n G b y / 1 w 6 w P C b / P D Y n 6 c R v h S I C 4 0 r 7 F Y R 9 O s I z c B Y s 9 j F 2 N c n l D c F e n X i l i Z q V 6 l R W X s l q t 9 H d z i K T q 8 S g t I j t M g i w s L B a M + 1 w + u N a G W W j W e Z C W f T E X 1 R d y r X L 5 6 c R 7 6 1 i p 0 H p j A 6 M X z N k z C v F 6 d w 5 Y d I p F r o Z t 6 B 4 B W m 0 z V W 8 O S J a n h w h 2 7 R u w K o O D Z P W Q G 6 a 0 C e + T l b / r y M 4 j W P q 3 u s 4 l T E 2 C u E + u Z 5 S + 2 Q / F n e 3 f o a o S u a i O t l x t W / + D U g N Y n Y + J 3 R n g E Q / x S Z + 1 X y I s / z 6 T 1 f x j j 7 6 8 8 i l a i i W 3 j j l + d c D h f P L + D C 8 V X W u p R R L 4 b u 9 i y e W i r g + q 0 p j B d T F h R O L 7 R w d q m D + w 5 k c M v O N 3 e 1 S d h c Q D I 8 j E 4 j T z 6 + I 9 p 7 b R B 0 W l G E u h r I R W g 1 t 2 q J 1 w E / c 0 N s L 1 C 5 L n 0 e t 6 0 F 7 v f 4 T 3 X S l X E K w g q F 2 H 3 J u b / w 0 K k g F R x C q 3 8 D g t Q b c e s 8 g c q V q D + J 7 t h H o h 1 X h 5 e L C N 1 W i B 9 / 5 R R i / S T W 1 9 e x c + 8 W X P f 2 E e R G 3 / g Z 4 c v h 2 q J U i P 7 C d 5 H K h u g U 7 q X 8 N 5 e M v R q 4 N o O q H 2 c + q O s 6 D r F r M Q z d q 9 / t N 2 0 l R K N X w g h z 9 K s t 2 b h W u C a j 7 D e I a o Y B l k b x a o w 4 0 G R D B 2 G s g 1 6 g Z / d 1 k W 6 y 3 s r f 4 I 7 / I k P Y R W z l Q f R 6 S Q T T r y 3 d u x r 0 1 5 9 B O r W G T o Y R K / b q V 8 T / 9 C s X s b a 6 i m Q q i X s / v R / X + A K S 1 5 2 y X R U 6 Z c R q j z F I J 9 B N 3 / o S J / R a x j a D u r q S M j q 1 F o H 0 T P T 7 9 c E 1 G c S r B U X Q 9 j w j 6 D D C I I t Q h h R B G P T 4 a a I f a 3 H b M I O 5 G r w U v w C Z B g 0 0 f 0 v 0 + + c E W r H e W U W s t 0 p a F 5 V 4 s 0 i e R T + 7 m 9 7 0 Z 7 j g t s R U M L a A d u 5 d l j J e i 9 I t H e v i o b 9 7 A o V i A b f c e T 2 2 3 v 6 z w 3 c Q v 7 C x g H j 7 E A 0 o h W 5 i H 3 3 u G 6 P T H j R W 0 G 5 W r 6 7 h i k 5 Z R q d B x F 7 J K O x 2 h T c g l G u c k A b Q L e t H V A N R l b R 9 F f 1 3 w z I / N L j X A A H S S I c T V J 5 X e Z s / c T c u M b X U c 7 0 Z s m 3 3 J S C e x i i E H j 1 l Z 4 7 p 0 D o D T Z t G Q n 5 r g s R q p F d Q W P G m X 2 d 6 + s Y q x y t C 6 Q m k k h W 0 k n e w W L + 0 F K g t h r h w Y g 2 l + R Z O H H 8 R W j p 1 1 3 t v x c 6 3 s y Z 5 F W r x e q N T W D 3 L W u g U o z Z l k a N D T L 3 a l S 6 v f v w N g 7 q i k Z h X X H r 1 w q o 8 D R R I w O A U o / W 1 4 o p i X Q e K Z 2 g Y K o r p r f T h / o C e N 6 T H f b O g 1 T / 1 i h F q E 2 J I 1 1 o I C j f y n N c u 2 F C p U r q G X q O K n h Z e Z m b Z d Z Y 0 X 6 V P r W B v n I 7 S 7 F c B r f P M J H T l / t p m w F 4 t X F H B V n / A q L m G / u S v 2 8 + L 5 + d x 9 v E 2 q s E F 3 P v R t y H R W 6 a s K e 8 k n d K b D P 3 K M W T S y + i W V t A f f R 8 N / e V u J H x z w C J U q 1 E J 7 Q u V P x Z 3 6 9 m 0 F e t i C d Y S X V e c a S 2 Z j M 4 + n R r i T K H 0 5 D / d T s U a H 2 F 8 y F Y d y B v H E 2 z T 1 3 c O w p T R P E R k s F q R 4 K Y 8 1 W b A i I l D P N H j e B E O b M M W D s n L L q j q W L f T 3 u h z E K 7 o G A Z A a 9 + a 3 e N o V a a R L C y w b G L N 0 d u C R H Y F n X Y L R 7 8 V Y t u t O Y z N X P k O Z b 1 J Q t c 5 + u 1 V x J v P c k c S Y e q g 5 d 8 h n Y Z w 9 T h o 6 6 d 3 Y 7 2 L 6 G G M P M 2 S H x 2 b F N E a P N G n h a 9 G U 7 f j a O V 5 v Z 5 L W z P Z H v p N G m N s j P v 0 F k i H g 7 6 I B w L 9 l s z c u O I 1 9 T c g P e H Y R n + G k Q 7 w P H s q j / X j Z N v n W M J D b 9 B I p d O G h 0 4 Q f v q u / s U b g f o T D / V b 3 7 t M r x 9 7 8 B n k G t d h Z K q M H e / d r i E i H N W 3 X u r G f i J c B y F g b Z 1 K s d Z G 9 D w T j q n a m 7 m 5 w 6 c v P Y i T P 0 z b h f M V I F b + o U 0 g 9 I d Y 2 5 E + 6 Z e N G f H I n 6 t + 9 O n q 5 X I 8 p n Y 9 0 h b j d 2 0 1 3 i C o j Z e B w O m h k 9 X V I O j U 5 s J E K s F o w R N k H M i R H v 5 u M k U i w U H e r Y V T Z x K Y P g k y S E o R Y 9 q l N X 1 + I D 1 t S E o V T / b J c H d P k B m Y i G P P k i d 7 s n 3 u G H 8 a E y R k 9 p u s k f F 5 I 1 Z M U D u 1 k b I I J P h X I u h a Q M 7 h o Q s n W A 6 8 i M m R E X v 9 y o G 7 3 4 a p J B n d r y L o X k A C D b R j 2 6 m Z L j p L K U S 7 8 O Y / x L G E V m f E 9 n v e G H A r f I U r C T F D 0 T E J R 3 y L o U S h p p i x u i l 8 C d 8 6 j M 6 T k k o J B B 0 6 l g S V Q I e X l p c x O T G B W v k c s r l R u y b i 3 B J L q n Y b S S q / 6 N K r Y p J J 9 s + T N G b Q d Z M r X d D h U Q 4 t 1 o P d Z o h 2 s 4 f 1 x Q p q y 1 0 q d Y q G T l z T P e T H E h i a K i K T S R M l 4 W b / D E w O G j D a I R n 9 c O 4 U c v N V W 7 J T q 9 d x w + 0 H M U y D E 1 + M B 6 8 V K P t U v C 6 2 W G 3 c p 5 E 5 f e v Z N t 7 5 O j r x D 5 B X E d 8 H w G R F 3 D w f 9 V v G p D 7 l N N x + E f H S c 6 8 F x N t B c P J 2 Y w X d D r n r l c E D T 4 g n 2 r T c F A 9 J + T e 9 n B k N / 7 x X F e I B 2 v z O J r 0 6 F Y W G l C i i 2 2 r S s A r W t R H A r Z 0 f K Z h X Q r c V 8 T z a O E o d p G d I 7 D I 0 k q m 0 n W u e p d O x d t 5 j X R X Y p y d Z Y z T r V e b z a 1 g 5 l U a 8 n 0 Z h R x n j 2 8 f d L Q / 9 N r L 5 A I 1 G 0 h a 7 2 n j G M H 5 s K 5 r p M E Q / x 9 d + 7 R Z d Q f s M + r F x K i P p V D u j T U 5 A x N o e c x Y O Q r v z V 0 L N p S a o / B U K V 7 W g F F f O y I 0 R N T U h K T r o D g D t t z H l T P h F P P v C I x X c M b u C i x f n z Z i y p C U 2 t A u F U g W Z X A 3 5 o S J y 4 1 G E c t j Z 1 s k i G s c g Q D L G F C k s O t p D 1 m O d U 5 R j H n 3 h W 3 g 3 9 Y D n c H w 9 Y T X U h E h b K 6 6 7 7 C Z t j q F c z + H Z b w D 3 f H q n 9 e f 4 d I 3 g m T k A T m E d 3 9 R X 0 F 2 h b P g j s Q X t 9 c O I t c 8 h P v 4 u Z h c N R j G O F 7 B 8 e I W n v N p a T f G R + h O + k v 6 8 C p D z k h P z E P S 6 L f b v l N Z M h m E 2 I M J B S k s m a O k x I s v x m a A Q G W f 5 C v k i W o z W O f p u f 8 S 5 1 y r R W z W Z 3 r j n U E g x F M 2 c Y B 2 Y w m 2 A 0 i L 3 Q q 5 + u w y t O W 0 0 6 C 1 7 K 4 w C F G i f 6 Z F C f 0 C D E n 4 U p D x U o I u S o b x 5 i G N H 8 8 Q l Q C 6 b R 3 7 r O l J Z R o 1 Y F 0 t n O q i e n s C N 9 z G 9 Y y o j O p 0 R C y 8 q q p y B c O c n Q Q f S 6 S i S R k D n E N M U O i k x Y 2 e 9 1 + d 4 8 Q S V i O d L t 2 V A f S m 9 L o D 2 3 R O i R K 9 W 2 3 e Y W p h i q H / u H x z L R V l 3 S 0 Y 8 z k j Y J O 9 5 j v o T i e J r e a W O J 7 5 1 C u M j E 1 h a X E F x L I v p 3 U X M 7 B x F b k T 0 U c G D d R p d n m N I L k z N G t 9 n J N q F e H G / G 8 M U S D y S I 9 L Y M n j h b Y d M l j o u w z U P T u e S o K H 3 G + d N W c P E F P E a p m N M k D 5 F O D k z O V C d 7 + Q u + r T v u c / X c d N v Z + x F a 2 G / a Z F e x H R 6 u q D + 8 i / 2 v j y 1 8 m A y w T p 1 r 8 G S U 3 U 1 d b T 2 9 + i m P 8 h z S I d W j Y T U j Z C 6 E 7 g L 1 E 6 v F O m 5 T 8 5 B r 1 3 S A 3 C o w D 3 Q c U X P Z V T E U p p 3 L W A 0 v g x c q Z + g x w j l b q h j / k + m i u l x G k S 3 T c a w g Q k 5 A u E r Y j p M M W L c m k K R m Q q j E o h + 9 8 q H k G B K 0 o / N m r B k v Q m l d K 1 T i H X 1 0 J M M u v F J 1 i x b q H T q V b c 0 u H z X c K 8 f R b W z T s e 9 n c y q I p M a M a I 6 v S p S C v 1 U 7 o 5 y 7 2 T e 8 O n 1 W 1 S I G h U h w 3 0 T 6 F I A z 3 w O u O N T U 6 S D i t 1 u a h A C F a B f Y 3 r D r 7 r e R M + 2 3 K h i t b 6 G 3 W M 3 W T q W S N T Q b s n T U b k 4 p h R e t A k U m e X B Z d R x 0 i q e C W / b J / 7 V j / G 0 Y c S i q d h 6 q 4 f V q p R P k c d F 8 9 F C E s e / e 5 7 t + 6 i s M / W i Y x u b y m N q b x F b 9 r A v Z K 0 / R W a N o 1 p S L J F c i L D h J E M P Q I W N y Q H x O G u 3 g I W / F D e W n r B I Z x 6 4 / j z 3 M 5 q M 6 J k J L v 0 T e H n K e c W 7 x x D r L 6 P d I 9 7 5 2 6 i T W c P N F F P 9 C G / y Q O m 4 h g 5 7 b f K 4 T h 5 R 1 q n h j b p K I B n p t M P f m 0 M i 0 8 P N 9 + 0 z W s Q j 1 U + W Z d C x x g P 2 G Z b M O X V D T R o 4 J + P K C M f r Z K L C c 6 g T 0 c x q 2 F 6 n O f w Y / Q x p M U P l u c w 0 A h q q 0 1 c m t R 2 6 / H i J + k Y + q B 6 z W 2 B K 5 E e f 4 2 S s l B H t K e L W o Y z 9 n d + J Z A v N B v W e x y w D u E Z I J F l r d i 6 l 3 7 Z H D h 8 K r 7 v u O g 4 m h n C Q x o v 0 5 E 0 y + E Z j q k + x L H O h F 3 h s 7 i T m S y V 8 Y N c B Z N I p t M m s L 5 9 8 F v 9 o 3 w H E O q w P V n 9 s x h a f / S Q Z 2 E K j u 4 Y 1 e r w t h V u N a Z a X k y E a y w m X x b V 5 e S o U G R r H A g n r o K 5 b E b h N 0 o j 0 b I Y w 7 J p S J C R 0 + u G O Z g U Z Q e 1 u X z J H L x L o V J f w 0 A M l T O x O 4 e a 3 3 U L G 1 R B P a 5 W 4 S 6 e s j b S Y Z G r 8 x x 9 / E h c u n M d H P / p R 8 Q J r K 4 t Y W l v D w Q M H S G o a F + b m G P U o D C r U k a P H c O 9 7 3 m W K L h D z T d n E M 0 K 3 0 8 D C 6 Y t Y P q b 0 N M Q X a 3 n c d / M Q 7 t q f w / m V N v 7 2 0 X X 8 6 9 + c c E q Z U q o y Y o Y m t o p u c g H x c B X x H J 1 C b R W 9 k E q R y B v / O Q h b s a X o I I / l u X u J 7 W 5 3 h I 9 + h O R 1 0 K M z Y k q Z 6 O v W l H n y h A a S 2 M o x T 6 A Z u 5 8 4 K 1 J r Q i R l 3 l X Z h s Z X 3 y S K H V E P + K c J C z k j T 9 8 g C C e r e 5 s L m p O h B W w x N H o y Z L Z X 3 z L q V q O N Q 3 + 3 h p 3 v T G J 0 y 4 j J 2 / q T o U b X z p S 9 y N N r X z J F B e 1 W q e D U j Z R u q e E Y C 1 8 E c q z j C z d Z + 7 C z D K o d 2 t 0 M D a c I N E 8 Y H 5 L F a X S a d B r x E U c L Q e M Z b Y R k W p F E w Y D 1 H S 2 w 3 W o g G V 6 k U + P x j H j p 6 L R z B g z L G 5 q 2 4 o x 0 Q f R d a Z J F E L S a l V C K F t L T 2 / W Q + D F 0 S z U K h 2 l a 8 U 4 g P W 2 e U j M + L n V Q F H P G p 4 9 e y a 8 Q a / I Q T k t f Q C f Y j c S 4 n k k R o N q e Q z G 9 l c q j K C b k H N I u / V B / M R b V L e a i r p b o 1 4 4 y w o 2 z H b 2 v r J j 9 9 7 u M M l a Y 5 h D S o B I J 1 T q u 6 P Q G r 8 G l 4 K 1 G D U e + H O L g b 9 M Z s K 2 1 I X 7 C 1 U U U T W y 4 7 x p P e B h e N G A O Y u 3 + n 1 9 e w e 3 5 p y x 9 S T K k D Q 8 P Y W 1 1 H U 9 X D + A 3 r 2 8 j l 8 t g e K Z g U c s r o C m + v v H 8 o H O W D G c 6 l 9 t q d C h 1 Z O i m A l B J 6 2 U q E e k d o p K Q X y 5 6 u X P l W J S T 9 1 r L 3 D L y B 5 P E V T h G C k K j 6 + v S g 3 i U Z r + 5 / V S s S W a + K W I h e l 3 6 p P Z y X u p P + A i 0 T x / J M t X 6 D j r 9 r Y g V b 7 b + R b / V A W z q 5 L g Z f T 3 4 f g R S L u M 7 x 5 J B 6 h B z E + p I 0 0 W v R M 6 i j U 8 z v / 6 1 b + C e d 9 6 N J 3 / 6 Q 0 w 2 7 8 R a 8 T g m p y e w d + 9 e L N B B z 1 0 4 i 0 x h B s e P H 8 d 7 3 3 s v J i b G U a / X 8 a f / 8 Y / w r n e + H Z n 8 F P b t 2 + N 4 a 0 y r I B H U y T v S n V S d q A x H e S y V i 3 y O x z W L S v x i B X 5 n x I r R y V A X u m 2 3 w s M M v 3 G C + 3 l a 7 g a e 1 n O 8 Z 7 2 h M S S z j W i p S C Q n f B m I L j H M 8 0 U 8 N F l 1 6 o t h r P U o B 9 + J f u l p I p l H Y v a j d o K F w E g Q X v k d o z T l 6 J i p T t j I j q v z R O V v m e e + m y n b u P W x x o g 3 k p y 2 t C S I 0 f g S o 9 R b M r x F J F W X q D a T F A V S c G 6 S T H W b d S o h G W W K 0 d H 0 p p T O E S I G u L p K a Q z 7 o V e L p w r E j c y i 0 Z 1 + 7 s c 4 / / w o 3 v 2 p v R y D 4 d 1 6 p R x 4 n k s t W q i u V F F b X s P C q T J y x S H k x 9 u Y 3 D W N d G E S j X Y f m Q r z 9 d g E n c p d p k D K w + 3 m M 6 U / U h R i 3 u 8 2 m M L Q 2 N l 9 l z V c H 5 q 9 y 5 I / q o 2 o W O E c n Q W j D B U A 3 Q v 0 h L d Q + e W N y Y J w k a m I 7 s 3 K i M V U S H r n / g p L R C 3 Q Z S R t a f E q F S L G x m n d V h H R Q C J N H t p j s m E 2 g C U a 1 h D x c l 7 f B o i o F t + 8 c q i 9 q y 8 k M + K v v l b / j q l i B h 3 K z N c 6 g 8 Y j 8 N 5 Z 6 m x 9 M G M Q / 3 0 7 v 7 V j 4 l W / j n S W 8 u L v t q 7 l a b G x 5 B b J 1 9 p 2 z u H 4 M 2 V U V t O 4 + X 2 s + 4 i n Z S / q q n K I 5 c E Z h G O / Z r y U k 4 g n F G 2 k 7 M x m Y g 3 y W f j T g f R V m r i o I z y U H d n k G N N 7 O e M g z m C Q Z / R q K 4 1 2 + P W a F 5 H O D 1 E 2 r q b y U U h j y X i M v + x L W + d w n M N z u v 5 S U D s P Q a d V t x q K 6 F L I 3 6 U B U I m Y g 6 b p H e O 6 m U o d c 0 D r L D I a U 2 6 l h c r R 9 W Y I h m H E h t C L T S G V P Y N 2 / z 1 G p H J / E S r v 5 4 1 R i F n q R 8 X U J D 1 R G D g m X Y r T K z T Q X J 9 D o G K U 4 3 W p b J X W B Y z n 9 q L b Y l 2 V a V G B a J g k x E g R A 9 h f t 7 m M x T M N L B 3 p o 1 V P o h m W s f 2 W D K a 3 J 5 E b E l 0 Z S 3 O U / 2 p 0 o 4 W C l n K 4 s d 3 l g I B F d S x G T 6 9 X n f S Y z y e u Z 2 s q m 5 S X 9 I h / w t d S A f 3 g x 6 c A 8 m h O E K p J Y 0 j W H 6 B h H u D 5 L X r V C + g H E z T 6 S V q U u 8 6 V S r W Z v m q G T V H O R U v f t / q V w f S r R 5 D K j 7 I P R l w 6 D + G i m y R j S R q k B B 6 l b X 3 W G h n q S L 1 G B U y P W V 8 O i C M L + L D + H N N j 8 X U f D Z b G p + c i m O 2 J i 8 w 2 W q t I t X + M d r C f b f Y Y r T 5 K u Y k L z V q 6 y J R M 8 n x d V m F E C L W i I y 6 D T l I 3 X C 1 k / G D f 6 r r X K b M W b r N W o 6 E l i 5 Q N j 6 U 0 a e U c s f j 1 + O c v Y t d 9 C W w Z f o J R b h y x 0 b u d 8 V P P r G Y k / 3 p 9 O Q y m / B a R n G F r E F d j U p u U B V G n A r 3 E Q n d J U I 4 t Z g q J z J T h F F c / P d I 4 v A N t p o d h m D C a j A X 6 k y / Q t T 7 x j f 2 Z f k T y M H l G T s H x V T x j e z M y 5 1 A E Q Z s G J a G E i 1 9 G M k / l j 7 F A D 5 b p X Z m a M F o h v Y s E D F E R s v Q S T L X k L U i o L r p p A G e d 0 T U P + e j e t 9 F J f Y S C V i S L Z g N 5 T O C Q i 8 6 n g H R t Q a e r H 6 J m y v 3 U q R Z G i y n k U k x D q G T F T A z n l j v o n j o H l D L M r 9 u Y 2 N 5 E Y b q A w n i R u b G Y Q r z I r F Q q h / X 1 B R S o f I c f O Y N U f R t m 3 8 E I V B g z 5 r R Y E x S z 9 F h M 4 7 p N 3 f 4 w i v m F V U z P b B M S R o f o M 5 y J v y n U 4 t f J Y C r T 5 M d N 6 c V o 0 e G m s s n 0 u l Z Q X 6 S w y C + 9 c i b J 9 D Z G Y 2 e N l w 4 e R z v 5 I R N u q v c Q m u 0 b m G L s M H o l Q G / U a F 9 k n 3 J U 9 L T p A l p N 1 S g q T s g X o W X D 8 n h v j k p f t p r C l K l 5 i u 3 I y 8 Q W 5 + T E S / 5 1 G 4 t I 9 g 7 R M 2 8 F M 3 o E h X 2 W U a T T l 0 4 6 y J H E 6 R Q V f c P U N p F m t K u N 9 V R + x G h H 9 o D R 0 O n n G W E 1 + 6 v L K g l z H q J B Y y r q C 3 S + G V X 9 A r c 9 G l E b G d L c p r F 3 O h W m V b q U o v q Y S s o 0 s d O p I c N a 8 e h j p 7 H 0 4 h D e 9 a m d 1 L c y n U w d h d x 2 1 N h P L n 0 D + U P i i K D J I O K b 6 u 5 Q S 9 P o 9 D Q B R V + I v m 7 / 5 / E 0 6 9 R m y 9 W L m x A x c w C E r + h w U T B y T L S H Z E r f x S s 1 4 h D k n 8 n d D O i l Y M Y m X r S a N W 7 1 B s D v o 8 H 8 N p 4 q O q b q x G g r Q Q s R d e b D n w j y b U R 8 h o z q d + p I K D / P f s z a q K 0 G c l e n o w t 9 b G 8 G x P P X 5 1 e w s r S K 8 i k y h l 7 n r 9 Y z u G 1 3 D u + / x S 0 Z + d w P 1 6 j Y f f w 3 v z 5 u h O p c n d e t n a a Q M m T e V u c 5 A + L R X a F x 0 V D a D Q q + S O Z k 8 b 0 v P 4 z h 9 k H c 8 V u 6 o E r m J A v G U k 0 4 m A N Q f 9 x j s 1 B U S E V H / T Z a O y z I a 4 e R S i z a r V T C v R V 7 N 6 O B p q n l E c l k 4 u Q V 0 A p x n i l H k U y o H h S + R G v t a d Z S M 8 R 1 l H h S 0 L G f o t P d Q 6 / J l K P O a J N g D U C j k K I 4 Q 6 N N B i t o 1 s q M E j v N q F 2 a 6 X i m m i u T D V F f P o l 4 f j e C + v N I F b r s i z V m Y o J K R p y o s G 3 x g P Q q X U 4 m F f V b r C 9 5 j N F E G U N K x k W l l h J I N t 3 m u t 3 / F E u P M k J Q O S g P K Z T 4 I h p 7 a 4 + R r h W 0 U v e Z Y + 0 2 5 5 E v 5 J k x 0 J F o d Y s 9 x 4 J 6 Q h x z u R Z W 1 0 + g W K B B M y 1 O B J p h 0 9 R 7 n b Q 3 k U k O 8 3 u L N H e R y 8 z g 0 f 9 U Q S 0 4 j X s / x Z q d D B D N m k G 0 2 U 7 S 7 t I w R n v y m F 9 M P k 7 u z o l Y 9 N A X 0 w 8 t J G C q 2 X Z O X H C 1 S Q S N p b 6 V K r p Z S 8 m T P K F x a T Z X 4 I 1 N + q 6 t V o e 4 / b T g y y B o 1 i t h v P Q V p h J U g I n f 4 i 5 d 1 X e M F H P 0 p 3 + y T i m M l E 4 I e E 9 n 3 k m C 0 e / a G S S 6 z 6 L W v w P z Z 9 e x e i p P J t C T j Z a w 7 f q t j C g j F D i L b i K S T n c o W B a B R F L e X m D p F / v p 8 3 i u w A B d Y U r B / S r Q A y p p m 0 r W Y 7 R M Z j R 9 H o 3 f P k 0 C O U Z h O 6 l x e I k R Y o J 6 f e i z T 5 G j H b z v t 1 m / q L 0 U t F u j I j 5 J A x S T J e g i O o m D P J Y x x o o + n e 8 E 5 g T Y q 1 9 E N v E 0 W s k P E y e N T c r J E 2 e U Y p W L X L 7 e 0 2 / h q K P y n v q t i B M 2 G G k T R Y T t B U Z K K m R 8 1 n i g N J i q Q a F W q X Q r H C u D N G u 7 1 t K T x K P M 7 I H G 0 W S k 7 s 8 w Q u 1 j 6 r K C V C b H 9 I m Z Q I Z p Z G O O v z V t o c c T K x 0 i b v T q M h 4 z y g i / R I L 1 B 5 U 7 p K K 3 a y z W M 9 H D a / i P r O P H p X i a d d Q U c 4 u 1 b L + 1 h n T / W e J V B E b e y 5 S Y B t l 5 i E n Y r V R W K W K d O O w 0 X o l M F + H k X N r I 5 3 q o V V e V t L P 2 y S G d K D B q 0 Z G w z c q F M h Z + v A s H P n Q W u a k 7 z G n J U C 4 H y S O l O o 8 K 7 6 O E j E Q z d W Y M 3 C c e b 6 R r B D l z H b f v p N + c O c E 5 J r e V 7 C Q f r 0 s e b 5 3 r H Y m O 2 U R O W j P U y m C U e b H G H Z g y H 4 S g W V s J 0 8 l H 2 O B u p n W u T h D o R M 3 s y Q s L 4 W a t Q w Q 7 W D p d w t o 5 v f s 1 B a a i G J 3 N Y X R a M y 1 x t M 7 / H Q q z S b T j v 2 K E a p 7 e T Y m K A h o e m W W / G e p T a a Y D F U 2 7 M l 0 L O Q 6 L e l 1 3 i M W 1 O i N k + t Z E t z q P f m q X I 0 J T 8 f K k F J I Y I o a q P 6 W e u R w T v o b G o T C o j L E O v X e s w l G I U y u D Z 7 9 2 E / L 7 L 2 L f 7 U y 5 i J f z + g z t Z K C u 2 3 R 0 h 2 Z v G f 3 c A T J Y L B Y b x E w 5 D E V h 8 c R F 3 H D l q 0 w t m P J M / a r 1 J T C 3 4 z T J f s u L K a / X I 8 q c I T m Q g O I x 0 t I 9 S 8 V e J 7 9 n q L A B 8 m M T K F c Z 5 d N T H F M K z X H Z t 7 6 r Z s x l 9 L 5 a 8 i + g Q 0 L J H o j Z o f H n 0 h O O r z J + j m f n K U 1 s n 0 e j 0 U C m u J 1 p Y o n R M M 2 a i Q 6 G d d u G A 2 B W k Y r T e H V B O q a Z M E 2 4 q M 4 i 7 3 o v 0 H h m W O b 5 u 1 V J e 7 h M u n k 8 H t U + + q O y a f y n n / o p l p a W M L t 1 J 2 4 7 u B v n 5 1 b x k 0 e f w u H D h 3 H b b b d h 2 7 Z t e P 7 Q s 8 j n i 5 i e n s D T T z + L 9 9 x 5 P 5 Z L 8 6 h T 6 X X 8 8 J G j u O f u d 2 B s b M w M Z 2 J y 0 o x L Y y h S 8 Y u T B 8 e T D o i v X r e k / D 4 C 2 X 7 K 1 6 9 D l O 4 M y k D g e X A t Y P q S U B b j s h E / q e P k d C l o R j h Y O / 7 X I e W O p X O T K J f H k S 3 G M X F d H M X x L P L D L J x Z C 6 S y M b Q 7 7 i K b X / V g n V M I G w I i w d 0 L f 4 P 0 a I 5 G 8 E 7 + Z h S I 0 Q M T k Z B e S d e 9 5 R x S j E y t J g f m u T I 4 T R A I u Q 7 b p / T A S f a j v n q 1 4 8 h P 7 K a h K z U h A Y o q V P p 4 7 y y V o U a t Z a E J e m b m z 3 2 9 c D i / w x j Z 6 i z z / K h m o 4 N Q t C r P X 8 T 5 7 9 + C v R / r M / L p q j q 9 G v G W l 1 I 0 r H f W U a c h 6 u L x d J r p W L g K Z K 6 z 4 4 M e U 4 5 F s l H u j t U v 0 Z i H E Y y 9 l 0 f k H W m + 3 C 9 a + g 2 t B Z y 3 W r R H Z 6 G o o q v 9 A d N F V w P I Y d G 5 h F X i x 3 q C z q k P p m j h E h 0 M l b + t Q c a x s r q K 0 Z E R 1 G k c u Z z S J u J M v K v V B m s E l u n N N a y u V r F 1 + 1 4 q f B N z c 2 c x P j a C i 8 t N f O + 7 D + G f f O Z D 5 K + i B h U i m L B p e 6 V Q i o Q i J K w d o / N 5 g e n o L A v 1 v X b d y F 2 Y d m m s 2 m g 8 u 4 j t I 4 D 4 J j k w r e r 0 t O 5 S T j h y Q m r b v M D 0 / w I N c l q h g f 8 y d G q U a U y 1 D Y 2 / s Y y n / 4 5 9 T y 3 g b f e 5 5 1 a 4 W o h 9 W D c a 0 2 V H + v 1 y q d o b B Z K p B r J V D 5 S J 5 G j R S 3 + i J z I c f b / c M A V O J y K H S g j C 1 l f D e v 0 g k t l J M k 5 0 u P R D i i T D 6 Z W e t g G Q 3 M 4 2 9 G S k t V W e R z w 7 w 7 Z U I D I i k X T z 9 1 j 8 K y L F 3 1 s + z a 2 z a C E o x p g g 2 F 8 6 Q 4 N q K J V y H l j F e K 9 8 y i Y X 4 s z R + 5 0 G k w 0 W 7 s l x p P M M 8 0 0 e r y 0 Z s r H 8 L J W Y q V Q U v u W Z Z N R p p i a N 5 i p q z O u T q h F 0 u 3 4 E G j M k o x 5 / o I R U a w f u + g y V O 9 R 5 F C K P y 1 j l b c 3 D k w Z j Y O M 4 6 W I M H r 7 B 6 L A 8 m 2 0 t j e y U E G / T i 7 P e i D N l D J k q d 2 s 0 i s L 9 C F J u + Z F L H X g G + 7 O L k 9 0 6 6 4 8 W l Y M 8 t Z s g N V U u Y a m d A 8 O T 5 5 n g m u f I j w z r I N V X 5 L 3 1 w 1 S 2 X 4 K e w N O L T 1 s t 1 2 + c I Q 8 o q 9 g U Z Z a i I b J e Y h 2 p V M v S T f a Z i r c Y 2 b L o r T 6 B / F Q W n d I 6 u q l b W S v T G b B v 0 e T G l / d l K t O s M i 0 r o U W a E o W d 3 C c 5 h e h U W b d m 2 b d W H c g 4 y D w p o f B J Z 5 N o r C 8 g y O 9 k F I s m f e r z K J 9 v 0 h E s U t 7 k X X o v n v 7 h C x g J b 8 D Y v g q 2 3 0 E 5 k O d u f D l n j h M Z s c N H i r 6 p q B 6 8 H n l F F 5 g e R P W U j k t 3 4 5 S v 8 Y 6 g b E Q Z j X R R 5 + l 8 o 1 0 R k P 3 L E Q o P H b c Z a O 7 T n / 2 O M q E N g y H O G 2 k x x / I g H e E O l h J L h 8 O 5 3 g J m 8 7 f z Z K V e J J D F o x 7 s p + I r l p q w L X 0 F c + E S 8 k W l J X 3 U 6 m U s r c 9 h 7 4 6 b r S M p Z m b x / 4 v 2 0 K + j n 9 0 q K q L B y e D G E 0 i k q Q y M T P G J u 5 m y s D 1 9 u J Y A S b G 9 0 S U 0 O 8 T 2 8 q J i U i b d R L 2 u y K b r H k 7 x U 6 m M R T Y x x I j k v 1 5 T L 3 W m Y D O T F B 7 T u J Q e s q K 6 x e X G D z z V x u q h L + K 2 2 2 / D 8 8 8 f R n 3 6 I / j P 7 s t d V v R S q C y U 4 5 p a T q 9 a Y d 9 L 3 o g 2 t i p B Z X 9 O 6 N r a t S w y t U I D 1 t s N m R Q g t f Y V t I Y + Y r x L Z + S 9 t W C W Q t Y Z M h b + m S I w e g b y x g S X 2 z u P a C t V S K O P Y M l Y i X 2 1 G H G T i N l D Y 3 j c 6 F F N 6 Q r p L p V A n l R M y D A t b J C / 6 i P g e d n O 9 9 D B f n Q z e + x c 8 6 R q a Q o V 0 N A q a L K G 9 c 9 O 0 H k C 8 Z 0 W z / 2 K o u Q l d a P T T d B o U l h a q W N 8 Y o v h L F z M C U W y V / 9 S y l S 8 z M j J 8 V J D l M s y L j y b w N m T a 5 a C 3 v W h n a x 5 x 9 B N L K K + 2 s G W W 6 7 9 h j / h Z f w T v 5 I N 8 o U G T P 7 2 d H M l I c 5 s K J P Y 6 f T E 0 0 L 8 d J 5 N O t l 3 G Z G r r c V I 8 U G G 4 F L / S J 8 I t s + M R k 7 P O Z x N 8 E b k 2 o p + 0 9 8 I g k a t b E d c y O u a N Q p x M U g D m u C 4 L x U s 0 j P O G p O F Q D I u L 9 j F E z / 5 O q Y n h 7 G y 3 s f t B + i x k + / C W q + J 4 f R W s 3 x L m Y i o J j O 6 9 O a s r V F n x u a V S Q S 7 S O X S J o 1 p y s e / T u 0 0 0 8 A e e o l p G p I j r N v P 2 e S B c N U 5 R l 7 r h K 1 Q F 6 4 i V A R J 6 c V c 0 a O 0 s t d t o T 6 3 h I e / v o p P / M 4 z P J Z F M / t + N i x u 4 i C B G a O t G 5 7 T R j Z d R a s 7 Y n 1 K U P J Y o i d U Y U 7 B d r S e L s n 0 0 / j G 7 p a + h M 7 Q / e g n 9 a g r R U I v K E Z a O S u C B O b H 1 F K i X C G L W k V M I S 4 8 x x E l I 5 A R 8 U x G u H S q h U Z b x 5 3 X d Q p M n J n q Z W p f R Z U G 3 C o w T W U 0 H s p s Q T t k v a Q / 9 m E d s i P j G c c V j 8 U b t 6 + H o a E 4 H Z f w d L V B L k V j a 1 L J 0 p M 2 v l M 2 p 6 Q 6 L x 1 f x c W l B i Y n d 3 C / 4 7 e O q 9 9 u q 4 c X H p n H / O l 1 D I + O 4 O 2 f 2 B o p n D N q t d G Y 3 W Y b 7 a V R J M f X k R n S v V A O v y t B l + n z 6 R f m i O c Y y 5 I l j E 1 O I Z N L s x R h P 1 q C Z n K n o 4 v n D N 8 u M 5 R C 6 k a T p T e u a w E 5 W E 3 i i G O S g 8 f H d F I d X w M E j X q F b R k R j F C F v S 7 r J Y b q R M X y 8 A M 3 b j P h b N 9 1 A w 1 E S 3 l Y K 1 2 W 1 4 o g s g P d y o N U p H v o o d 3 D L j S J o N k Q L a i V 5 3 3 i q W d Y Y A P l S g f n z p 3 H 3 r 2 7 y a B 1 v P 2 O W / D s o e O 4 5 6 6 b m M o M m / e X M u h f l i W P a j y 5 T I 3 T Y p F d a S 1 i M r / f E U z c M + k 6 v W L S c v t k 6 y k E W a Y 2 j S F 0 M s z R l Q o M w A / + 4 q Q Z 8 3 t / b 7 c x y R e Z Z s Q m G H b J 4 l x T 3 D E w r U v l 0 G 4 w I s a L T H m 6 d p u H 9 2 h i t F N O R d h N x d X 3 F G u s 9 v C H m e K x p p T i U 7 F j a F B o c T S 0 C i S m 5 z G I b x y n O 8 / T e G 5 q 1 s 4 X X t 9 9 6 P u 4 + a a b M D E x h r / 9 2 w e w b 9 9 e n D l 1 2 K L W J z 5 w P b r 5 O 4 k 7 z y d f T a G 5 F Q o + c s u O E r E K 6 x e O q + f J c Z + 5 q u 4 a U z L K p U f l i / A 1 H m j c X o v p X s V S T c d v H X a K Z L W X + t e f 0 a p j z F T K c y i f C b B 0 q I i x G y 8 w 6 u x z d E U G K D B n T Y e j r f H a j m 0 q q f b V T m e R n q 4 h X W Q K q w k Q 1 p d m f K R X 7 2 X S Z Q j V x o p E W l 6 m 2 4 T S G d W k d G T 8 S 8 a J M 2 s 6 O W 6 L U l H f V w I 5 F T a I f j n Q W N J X b 0 Q y f p O r g e g l n z T 1 T y d 7 N Q j m z j w T D o 9 t J f 9 c u q B z j W E c T 1 b a 6 L 6 o Z v R K 8 j T e c h V Z J E z H N D F Q S J 5 6 / g s Y G t 2 N k a m D P E N K K U V S C i f P x j Q l W W A f n o n M 0 b s X 0 W V t 5 q H W X a Z 3 n e W 5 P J t G q w i X z f V R L a u O I R N 6 6 y z 0 1 9 l v k 0 a t G y G L 6 D a Y O p o H J F B R b K n A A I g W M V c 4 G l n E 5 W t / 9 B y m t w z h 7 k 9 q 1 k u e k T S x N v A 8 t t z b 6 H c G 1 u 9 U 6 P 0 4 J n S B W A J x S u v 5 p K 1 4 o q 3 t I 0 j N 9 S 3 b + A L q y Y / a h M T G O d F x i 4 g R D w 0 6 q 6 S Z u X t s A n r 2 e a r 9 m H 3 v 5 P S M P f X n I p b 1 0 V 0 R o t R W r a B w Y 3 G H G 8 M i G x v y n w E V M Z t h h K 6 H 5 G c K z Z Y i p M s Q 1 E Q T N + p D n f v + w 2 6 Z S i q a 9 S R W 8 p j H T V G Z 5 i 4 8 / Q J W L + 7 D t r t 7 K M 5 Q d 0 z + S s d c 6 t d t L 2 F t v Y b p m d 1 R V C Z / u B V e h q e i p P Y K f 4 L n n X Y 2 1 5 t o z G W R 3 b m G I L N C v u c Z c e R R l R l R l 7 o Z V E p l p J O T b K 7 Z S a e H x R G l x Z u Z i R m W h E 1 6 Z C S b f L d h r L w R / d 7 4 x A / t l 7 E 7 3 j j D c v y U P m z K T s d 9 G m l 8 j s B I + P a 3 v h m O j T H 0 M p W R F 5 B 8 a z V 6 B / 5 l s x n s 3 y + P I w E p H R D D 3 A V Q M U c p n I i x 9 I W W + 9 0 H / w z 3 f + S f 2 n H d 0 6 M B r H A V w 0 z I j h i n R K y H m E a 2 w 2 g a t t e g P d A A o d y Y f Y e 6 + E c v H t P V f U d o v K v 3 S t F 4 e H 4 / M 2 3 7 P H j h u P H c n b 3 G H O L r G S K Q 4 t R X Q z z + l X O 4 6 5 O T y I 3 L y B V h X B / G X L b X + U Z 3 4 x Q 7 p b A Y O b V f w l c v 6 l f n W I Q Q H m y b a J 1 C o v 0 s e p l b W f j v N j r 0 T 1 L M 1 j 6 P R v a T l I a 7 O K l z T F j 8 H q c C J j u P o x u b 4 X m 6 H u Y K Y 9 2 q k c n 2 7 f Y K 5 y 1 d 2 m T n K m I Q Y q z y 7 K J t p 2 i / z b j Y p 4 Z N x G q O F 6 A x s 9 7 w 9 B l C T J W S S d a P o Z Y M i T 9 S W G 0 k N 5 f y a 7 x O 5 S x O / 5 S p U H U F 1 9 9 x A o k p X X x l P 0 x z N 5 R J f O B X I 5 X 9 q H Y m C o 6 v v T W s l e s Y H d X s Y S J 6 y V 4 L E 7 l 9 d q L 0 x 6 J q t L W O i J 8 y G m 9 c u a 1 N x I d X W M m O o 1 V q s q Y j j q R r Y W U J E 1 u 3 Y m R s w n D x 0 W U T t A p C U c f J z G H o w P F R 3 B L R + u e 2 j u 5 I R 9 n c b o e x P Q 7 k B D 0 4 w 2 o 5 2 t n W + K 4 L u 4 o m e k 4 E e 0 F X j + H l V r W C C P Q X y 4 S K a i b n T V y n l p 9 r N B 2 k 8 M 8 c e x B 7 b n i n W 8 H Q i W 7 J Y F / 6 0 I H h + W c f R D y 9 D b d u P 4 s n T + / i G F m U 1 l W w N n H q 9 G n 8 / u / 9 j k O K / Q 8 W i s J F t x K Y s V D g 2 t 8 1 z z d I q g O F b V t S E x m W h K t 0 w x y B X W A F X p j v Y + 7 I j z A y M o y H z u / A f / m x I Z 4 T z f b o h j R G L O F h X p 0 p n h k P Q b i Y 1 y M k a s 8 j H R x H b O p j d E C p S w S h d l a r 8 M 9 / 7 7 d 0 Z 2 0 c y e Z 3 y d 8 M U 1 f W o / l b y T u l W 1 6 Z J F B F O / 5 2 E t I / 0 t G h c + v Z J Y Q O + S o 8 Z V C r z V M Y y 7 j U N e z o + d 4 F R v M K u x y J 5 K U M I f K i 1 o 8 c W 6 Q Q 2 q X O C T a r p 7 V t T J v q S 2 d w + v t F p G c r u O 6 e r T b V L h 2 w S w U E 4 Z o p / T V a w 7 9 F Q 6 X h m a w i O X D r + / S G 5 a K w F J r 7 2 i s 4 d 3 E V W 7 d p q Z R L e X W O H Z O 8 i Z v v i n s c 3 9 m f 5 N f v 9 n H x 0 B K W G 2 c w N j O B y u o a m U X c q d S z O 3 b j x P E j O H j 9 A Q Z s V 2 7 o n F c E 9 i 1 + D 6 q R 6 S p p f r n z R Z / x M w K 1 V U 3 s L y I H l d L K x l E f 6 k S Y K f V G 5 2 7 p k F 2 D k o D I I H X q P Y p 5 t P Z z e P C b P 8 E n f n U 7 a 6 k u W p n 3 M M U b N l z F V J 1 r w u W f I U W F 0 N V v f 7 X b Q Y g y F W 8 o r S l 5 n e m E o 2 K x Z Y W U A z + t 7 0 F r s V S r G d 7 8 K L 3 w b d I Z K m F b y 1 z U n + / T k f z 0 X 6 0 j z F / A 2 z 5 x 0 G g V f o M 4 K t 2 s V 0 M k y 9 9 m 8 b + G Z v E 3 e L o M k 8 r F L t z z D W T c b W S S Z X R C e U o a H G u 8 Z C b F y K L l O B K a U 2 r 3 4 X G e W + h + F Y 3 M J 4 0 P a u P o p R K x P / t G f F q 9 C v 7 8 z 7 6 A 3 / v M 7 + A L X / o y f u f T n 8 K P f v B t r N F L K 4 t 4 2 9 t u w 3 e / + w N 8 9 K M f Y T 2 6 x + g 0 4 2 1 c o A N j Z E p q 0 k D G K U V 1 j s D P Y I m + L x 9 / B p k T C 3 Q a T S 0 9 x W / 8 + q 8 h m 4 i W 9 w g f b p 2 s Z B x O Z s J R T l U 0 G Y / K f 4 H G 0 O 8 7 O g 1 3 O h 2 L C A K 1 Z x + U y a Y O 6 H I F n U 6 H t T B p U L o 9 O j b N 0 5 2 + 6 R x 9 F 5 6 u / n Z O V B 8 5 1 u X l J T S J b w o Z 6 h z 1 q 8 g S g G N o x D E a 0 + k z p z E 9 N Y V 0 O o W z Z 8 + Z s 7 7 + h v 3 k h 9 e x l 4 J o 8 U Z / u W 5 d C U z f y W f x y G y E 3 y U / 4 0 m t u i 6 q R b Y 1 V t i 0 6 M S T R J x y x U R A D 1 E 7 g X T / M P N a r d 8 q o p 1 5 G 8 L B W 5 v X v 4 e n j 8 z h 9 n f + D j t O 2 c S C W w v F o p 3 C l F A E U k Y x X A j o C T u t p g y K w i B S x k Q q h Y y W J 0 R C E r J 9 w + v l Q O e 5 4 5 v G I u I E n l H 6 L Y P z z N K 9 L 9 1 2 D Y f + M s R N n z y H I H c d 9 D i s T P P 7 L N g n 0 B u 5 1 8 Z X n 3 J i n c Y y k i z y + 8 l d N p Z u J 5 D O S c m s G a H f r a N a f w 6 L / Q b i p H d P Y S 9 C L S 5 m Q 3 2 k l B v C 0 2 / y O N v 6 M u q p X 7 f v 6 k h 9 S / l E i k V N K U K f x X o 6 p H L w O 3 m u c b O p C o v z p t 2 m L p D S i s f i o / e u q l O L Q 0 l U 7 U l x c a y c q + M n D 5 z A 7 p k 9 G D 9 w E d P X 7 0 C 9 t m 6 X Q v x T f U W L G b d w Y T 9 W u 5 o u E C R H I c a t 1 w 9 D V N B h S l b 5 D j r j n + L 5 U V Z C u R j t / B N N z k E r u v r y w c 0 2 h j x 3 r d z A 5 N Q 0 6 y V 3 u 4 1 0 w t o w t d F v 4 w t p V D S 0 i / L s T / u s X T d E 7 Q w d Q a G M o R l N V D j 9 E u j 4 F Y H 7 Z T z q w + u m 9 R 9 9 l w 1 c y 0 V l B S H v r A R B o 7 o U B i 1 6 t M 5 J Z r h L 6 C U m q d Q 5 p C Y O 0 n N l o 2 Y a 3 z F V i E p o I r L b 0 5 K Y J o m s 4 s j j P 0 C 5 X M N 7 P v h / I t N 0 e 3 D b e S Y q k B G u P z L Q i l M S 4 x R M S u A U z R j P 7 x a C 2 V a / J c y r e Q u d z 4 Z u y 3 M k Y I 0 z y F D v 4 X R Y x 7 T / 1 L E f Y u + u W a S 6 R 9 A o t / D c d 3 4 V B 3 / X 3 X Y h E F N d 3 / b T 8 L M t f W E q s Y Y W + e N u U 4 i 8 P w 0 o E W h l C A 1 b 7 5 / S 9 S f h x d O 6 j Y s U H P t K z U R t H W 6 a S U z G W K t S I O 1 2 A o X O 1 1 D L f I J j a x R d y 4 r Z r d l u W R D P d y i 4 t E 0 d 8 2 N O o r d A f s d t a l + g v m P d K v p M k X / w Z U Y A 1 h t b p i e x / R 1 6 o t G Y U w D S J y f n o h V p I M Y L C + e Q T A Q Y m 2 B U k x y U o 5 N + U x a N x 3 4 3 + B K B F N s p o O T m v L Q c a b L 2 J G l g r V N 4 t + G u / U a 7 / q I + R I e O W c Z j t T u N R 2 1 Y O p y 7 c J 5 R Z p Y 8 Y P l h y i r i X R 8 6 V z r k J 8 U U 8 f R y O z 2 W Q c c l 6 7 X j 1 E m q z d g N u k 1 e s 3 e K p p v O 1 M P m + k D n 5 P x W S 4 h U s m j c R F I z e 8 7 J G Y 7 s T 4 7 O 9 J T 7 j E n 2 o X Y J v w f + 7 q u m N s 2 m u 9 1 5 z 9 6 9 2 L s 9 j e e O L q J U q S G T i Z s l p x l N D h z Y S u T S a L Q X b D o z F q N S t S n U M I + J 4 R J q H R a a 7 M 0 M h I O a I h O U N j o v 4 A Z 2 D H Z M 6 v S b q H b Y H 2 u X b H y C K c e I Y y z b 6 H M l s L R m Q y B O 8 F I Q I 4 j H Z c C C e N B F q b S E X P 8 Q X p w L M T V 7 A E O j l 7 5 O U + c 8 9 c A R d G p 9 3 P 2 Z W w x n Z / x O O N 5 A 2 d C + W w R o l 1 A c y a N W k b K 5 1 M e u X 7 E / x 3 T h 7 / v n W f y k E k w v 2 b y t x 6 s l Z H T G C W u n 4 / q t 2 c R C 6 + / R i L 2 X L l K 3 z o x E f H M g f u j Z 4 O 5 C u 9 T T K z U F 3 F v E V / 9 I t + x n s X V n C 3 v f t Q 9 x p r v Z y h f Q T N + H I M 1 I J h 2 g q u v i u U C 0 + 0 k I K a 4 z s A b W 1 5 c x V N Q 7 w 9 y y r 0 v B 4 a y + z F n K Q Z r S b m Y e R M n 6 F C Q q r B l j o + j q m R U 6 i a B j 7 o I p 9 4 h X H M P 0 g R 9 F R X M g a k u d S C d b 6 H R z 1 A / n n L 0 x q r 3 P g s Q J 4 y H 5 o K 3 X O / V R X 2 m g M Z d E f k c X 6 S F d o H d g D k B / A / S 5 c c V n o S J Z O + M V a F Z Q + C v d N b 3 w P F O U i w x V 5 w T V 8 l r I r e u E H W p n N t f D 8 v p R Y 0 6 / R W L 6 c V y c W 8 M o l W i c c u n Q / O N B m h F t c 8 q 7 m H w M j f B u D i i G i + O X Q U A v y H R o K n s z m a A b 0 Z w w 7 J D 4 L G T c l w 0 E X w 5 8 O N Z 6 s u U L T 2 F i Y h Q n T h 5 F s 9 6 g N y 6 g G 5 / B 8 N h 1 S G e H I y E r d X B R V c y 4 E n 7 P f r a B 7 f c c w 9 i e 2 6 2 9 C V p b K q A Z M B m v 9 M s Z l 1 O C d J x 1 l d a / p f 1 b O o Q / e d k t I Z P T D B B 5 1 d M d v O p L f H H G J q + q e k L 9 s C P r W y D h y E B 6 r T X k e 9 9 F L a 2 n s a p P K Y r D w 5 Y v y T v y l D N P n U f p 6 A i 2 3 P Q 8 J g 7 e T k N 1 D y 3 R G S 5 F c u N Y 4 b z 6 I M d P o j P 8 X m v j j M f x x q d m k o H h a Q o D r C 6 f Q 7 4 w R E 8 + Y v w w i N p J V q a M b C e + S j m V n i s K y A G b w b T 1 A v A Z O p 4 6 c R t G a u U L K K f f i V w u B T 1 + T W e 6 i B k p K c d Q X 4 Y H j U O R y 8 b h m J Q c + a 8 L 6 R z f 1 o Y q + / A 0 2 C m k 1 8 l J 4 H n u n a v 1 W Z 3 H 8 r G C v c N u d K 9 b m y p w e u f O c T O C l 4 L N F L J f 6 Z K t 1 G H N b P w i e P y U y g r 3 o F H T H W h E l w M b U Z J U + w J i y Q I y 2 R w q y 8 + i l R 0 i M R m y T M J v 0 9 s O k X l 5 B H 1 6 W n a W X H o A m X w Z l d x n b J B X B o V S t + Z M R H g m 6 J a C R O N 5 p I L z d P x U L H r z T m w L + p n r 3 F 2 h i g Z k m r s 9 w y m D C L I P l U e z Y Y O e Q / 3 a T J + 1 c U r k b o w k A 8 k P M V v 7 / v T Q I / j w n l s x F E + h 3 K j j m 2 c O 4 Q 9 u f b c p j w l T E V f 8 Y 7 9 W k O u + p n S b d V W J 3 R S Q H y r w + w o 6 0 O p v G S 7 7 J i 8 T s Q 7 q z Q A r K y s 4 d e E Q 5 u Z Y t 0 x s Q a 1 W Z z 3 U w t a Z n W g z 2 p w 7 e x a / + 7 u / Y 4 p l / d N w z G s z C 8 h 3 H 6 R h f c L w P f S N M + g v T 2 H 7 3 T T 8 f f T 4 p E m D q a 1 N K J n 8 5 E W p R K R R i q 2 U R l u n 6 G z D F D T b / g G a w 5 + 2 8 S w l 1 q U I n m c K x X a u X 6 c T U t J 6 b Q n D I 3 R U X S 1 5 c g q l N j p m i L G t e K 4 H 0 G S z H X T q J X Q D O h n 1 o 5 6 j j E X 9 a x z d Y P j 0 Y 1 / G z u 1 T G N / 2 P n O O A t M J 4 c 4 u h b O f B N N v 0 z 2 m 2 P q m f n Q b f K v Z R j K j J + o q B R R u T L H p c H R c C m 5 P 5 + L 5 J m / + k w P 3 v A h Y 7 5 b P j K I X X 8 L I L i 3 c d a D 7 x P z T j C R 7 k 7 v G l F M d M D Y v I 2 9 Y A t O z 2 t q p s B e 4 x z k N g g 4 m 2 y + i 3 F t H M j t L T 1 v m v g Q j 0 x D r h V F + p y B I S I 3 1 1 1 T t O z j Z u w U j Y 3 u Y s r k F o g b y M C r Q 2 + e Q 6 h 2 n J 6 c H a 5 H Q + H 7 0 7 P 6 Z y O u 9 R v A e S b g 6 g p 0 C S J n 9 9 Q N 5 a R O H m G F 8 d V F K 7 R z D Q h x n W q h 9 5 T P L 6 F X G c c + 9 7 i k + z v D Y f 2 8 J 6 V w B j W a S O 9 3 a Q g m w r U e U 8 X z z y P X j Y j s z N f f 4 r C 7 T l T h 5 p H 6 E o 5 R F Y 8 m J J F N Z 9 q 3 3 v + o m O l 0 S a P O 4 n A T x U V s a Y m t 1 A c 9 / j 4 r R G c K O d 9 U w v H 2 L w 4 f / j E b S K g X z M 0 x O f K J O G x f l n d I 7 B + P B 6 O Z W z q f Y + 3 v U E x + l q k o Z 1 U 4 R w U V h l 8 o 4 7 2 7 0 y e h 4 4 v n z J 5 g F j N v 6 Q l P 2 J g 1 0 W E + 0 X a c r 1 8 N 1 J A 8 X b Z 0 C C j c X N Y W f 4 c I G + m 1 4 d G t 4 + L t / j X f e / 9 u k R c / k 0 K 0 a 4 p m c g s u Y R I N z j M T R e n F O w 1 a p 8 3 c M N X T b p F e p d E S r 9 v t 0 0 C u + y Y D f z W g J 6 l f 9 d 8 / + P S r 1 j 2 N o 3 + Y k h P g q 5 y a H K 9 3 S O X 5 c g c Z W b a X z V W d J F m p v a / k G r + k 4 R r i G 1 C H U b I b I h U / N Y q k Y O 7 / y L I q 1 N a S H K 5 j I x + h t E 6 j V + 8 i M v x c h a 6 A 3 C 8 R Q E W r 1 k h F H A o i P h O O I d x H M K R P 3 k 2 G W 4 5 t Q n O J Z 6 k K S u E u S s e 8 K 5 / L W W v n + 7 H 9 i i j R z A Q f f P 8 u 0 J G 9 M N 4 V 1 7 D G w f q x P 1 S P O O L n T F L E g n t W i m o L 9 y h u 6 o p i D E X + 1 8 2 m R e U r t 4 6 H 1 u T m c + Q F T t n g f e + 7 v Y 3 5 t D f v 3 7 0 G 3 5 y 6 k 6 1 x 3 D t M N 9 i s C T N E p S C m N + p U y u X H 4 E c 5 S Q L a 1 C Q Y O 4 s 6 L 8 N c X / t N / m d J f o h W 7 D f 3 8 D d a X F i k P G q H R H 4 H W R O b S V T q D E J n i C O p 1 9 s R x b P b N + M D x u s v U O H p / r e p X 5 O B 5 6 k F 6 p R 9 a C S 5 e 6 e N v P 5 d c 6 q U T + O m j D + O 9 7 / 8 d t p P x k M f i j 8 5 l W 0 s J m Q G 4 3 u Q k h a O L H q 5 + 4 v H + u p N 5 9 P 5 k 4 e 4 d k H A R f i L H 0 y d + O X 5 Q j 8 8 X k c 0 / j H D 0 Z j u 2 A c Z P Z 0 Q C R b 9 W s 0 m 5 X J o i a p I j q J S W 2 Z S e L G j Z w f W F 5 3 D m 3 D L 2 7 C r i 6 W f P Y 2 p m B v t u u I P I F I 3 A U u s 8 m q s r y D O v n s k + i o X O e 5 n y u I c 7 v l m g W 6 7 F B X k t U 2 Q x h r i I K V J q K a Y z G D J J z L L / + F G r A W X 3 i i G n o f b q z 6 c i O i a m 6 5 6 g F 7 7 S x c y 7 6 p j Z N R U J M W K 6 F E e C F Y M J v g g W g 1 3 a I u V i 2 + Z p 7 o u j E 8 z a O V Q H x H s V h J 0 m g v y s p S U X j 1 7 A 8 j O j S I 2 t Y M 9 7 8 k g X 3 C p + j S f P L h y 1 T m 5 t r Y K t O / Y Z v q J M s 3 Y y M G + U A o v O P P f P / v c / x + n T Z / C H f / j P 6 A i r e P y J p 6 j 4 T e z b t w + j o y N M U z P Y v m 0 r 2 0 v e p I E f / d k k B V m T q j z E X 0 2 0 h 9 3 b C u 1 o j 0 6 0 v 4 J k Y Y y 1 E M e k 3 N 2 F X K 2 U 6 b C m Y E T p L K F a o 4 K l x t G t L 6 E T J q g T E 4 a z 2 q g G E X 4 y 6 L S W h k W 8 N q d D m T l u E s g r l 8 7 T 0 b T O 4 I k n f o J b 3 3 4 / 4 k m 3 / E k y c J N P P E M 8 U s T h a e r X 8 0 2 H p B + m G z 0 a t u q 6 0 K 1 y U V s Z t c s W N m t X 9 a d z M / P / E e v d / x r 9 7 D x y 4 1 m 7 h i l S f U r q d e 1 y 0 I S F U m c t P g h O H X 8 y 1 J J 8 p T K v B h L 9 M u L z n 0 d r y z + L 9 r x 2 8 I p + J Z C y 2 F a M l u F I C G K m v B L P 0 2 8 3 R e 8 8 s O / L D M Y M b L N v K b c Y K Y a q D x m e m G T f 1 R f P k W B O P X s a l a d n c P D 3 9 I R R 9 i u R 8 / j F 6 n M Y y c y i k J 6 O F I G C i L b W l z y k 1 V v 8 J U 9 e T K K 8 X i d e c Z z 8 0 T m 0 5 r Y g v + s M d t 6 p e 8 u K d p 7 6 t z S C 5 0 r J v c A k J E d P H + X S P P L 5 L G k d M b p N o Z m C m R A 3 h B 1 F Q Q P x R c p M B 8 R f o t v S F v b t l Z h N T K F s T R u d h H 4 7 I E 2 V 5 1 F g 5 l 5 v M o V K 0 Q D F I z o P A 4 5 t 1 5 J E o 8 4 T 7 e x P K P V Y Q 2 n l e m X x I u J M b / q B J o V 0 y 4 3 u y n a R 3 K K U 0 a 3 O H P 3 m 7 P R L O / n F 1 1 x q p L 5 X 5 h 7 D s a N H c c / 9 v 8 s + l H a z m Z w Z 8 T J + R I Z h m R X 3 C Z e o e 0 c X t z I u T S p 1 g 3 F n z K R B E c 7 R 5 u T f L r f Q L 0 / R q T 6 D 4 X 3 u + f o C 5 x Q j H a S x m w O j z l w O 0 q u g v K 4 I 9 d q g G H 4 N l c A 9 d f V a w C v 7 t Y I p M 8 / R V j f Q i c H i k B X a R F 7 g B S u m + s g j x R G T 1 M Z 7 F 4 E 8 u p i h 2 s X n v a Z M B I 3 h 8 3 6 1 + f F n W R O x C L / 7 9 3 Z I 1 w l R P c L 2 i u S m H K I n o k n H J E y h 2 K h U c f R B 1 h S 1 Y U y + 7 T S m 9 + 9 l b q 0 1 X 0 y n h k e p 6 O 4 N G Z G s b a v z F U 0 2 + l G n S m + k / I Q + l R V B G 6 s r J Y y N T / M c l 3 K K B h + x P H h a B N 5 7 i w / C 2 c n A O R J L m d l W 9 C a x Z M + 4 q D J d 1 U J p n a 8 n L B U a X 0 E 9 + 2 u s j / w N i S 4 K C G k / r o x U D k U O w i I R c Y 5 3 T r M R e Z z a n A n 2 i i l w 3 9 k J O 9 s 0 M n e + 5 G R O R n t p X K 6 Z G / T F I w 9 g f q G M d 9 7 3 K f 7 S g 1 Q U N V x b G 1 c y N r 5 E C s / T 9 F 3 7 3 b U l 4 t l l T c x I q c d R d / U Q 1 a C A f P A T L B y m H E Z / H / H i c S R H p i N Z O H 1 6 O U h n 3 e p 3 D 6 / L o L 7 8 + f 8 V x U I G d 7 z t V o z N v N 3 2 v V q j u R J I 8 M Z F c s O U 3 F I S x 3 x 5 Z b d c S Y K n U L S b T P c z O K p p 1 N b j I W F L O D q 2 6 f 3 d X Z g C 9 S 9 B + O g l k B J K s M / / Z R f j d 6 9 h y 1 4 t j d F 4 j r m m D B S U V 9 D S w j p O P C i h B d j 9 o R B D 4 y O 2 3 z 7 1 k 0 z n 6 K n j W 6 x f g R R Y u C i i e c X x + C k 9 o r p L N W m w P G C 4 u X o R Y Q P 5 Y g a H n j 2 G b d t 1 4 X P U l F q v s + F g j m 9 s K 6 M X + V Y 4 y x u T B w L h r n H U b b 8 5 h + L 4 D M q L p x D L 7 j J 6 j S g 7 6 k C P H d P 5 4 k u u x m y k O Y n + x A c 2 + 9 E g b K / o t e k E N L 6 r 2 y z K h F 3 k C w H r S h 1 j F C V t P s X 0 M n Q G 5 Z w K d 0 Q o u D R d y 8 5 E u / E u 4 r m O 9 2 g I c 6 e + j e P H L + D e X / m n J l O 1 c c 4 u c n 7 E z 5 w A 8 T U 9 4 j H R K X 3 R 9 / T q g + y / j F r 2 4 2 R W F h e + / z j G 9 7 w f 6 R m m u J k c 5 e G c s e S t S G 7 Z E f X s 5 R 7 Q I n h d B p X A K n 7 4 0 N d x + 2 0 3 I D N 8 O + k 0 l r 4 m 8 A r t l I I 7 i J U x x R j r F N 7 n v 9 o 6 Y e o 8 e e q X e u i n n 3 k O B w 8 e p N K G + I v P f g 7 v v O c d 2 L Z V z / h O 4 v l D h 3 H g 5 p u p a E 7 4 3 l i c J D m 4 l J O K O n / y A h Z + N I L s r j V r N 7 w l h 8 J k D m t n 6 l h 6 N o 7 U d I P 1 z w i L U a a G P F / O V F s X Q S V A K a n r K 5 v p o L q 6 t v F E X Y G M S c + u a 3 R O U e h p r C 7 X k M s x j W P B P z W 1 h 3 T R 4 4 Y 8 J 6 A T 6 R f t G o j O 0 f m 9 1 j m k 8 2 N Y X i q h q L d P E D 9 B M D J s y i 5 l F N 8 s x Z O B 9 R v I p t o I e W 6 r k + M + F x E M F + J t H t 1 4 G S k i / x x f d R u N m 6 3 k Y a R W / p J 9 t d A a / w M b z 5 x G 5 I g E M g C n u C 7 S u 9 R N 5 8 a Q D p Y s O + g n 6 F x 4 j p y j t u r D j E c Z R W R c O s m v v / P H 1 Y f 6 d L j S G W p y g + f L + W Q b X 0 I j 8 Q G E C a 0 f j Z w L t + K B v k s W u i i O + S 8 i P U R + N G u o F 3 / P + C k Q L 0 5 8 4 w y 2 3 H A T c j u q 1 r / A O + R r h W s y K K + 8 V 4 J v f P W P i X S I j 3 z i t d V S 3 i B 8 Z P G e T k O a g U k h p H h s I 0 b p m P M y 8 o B O k B K 4 i x w u R T x y 9 L h 9 v + m m G 4 3 5 W u 6 f J j O 1 C D S V V K 0 h Q b n F u e 4 O T a U a U g A 3 l o 7 L I D Q V + / i X X 0 S s l U e y z 6 J + p o R 9 9 + t a k 8 Y U o 3 k O 2 9 q 5 Z v x O A O r D R V b n W b V f + P S b i x y f 6 a j u A T O W 0 s j a e t i 9 7 o D W G r Q u s r T K m O 7 z C o s 4 d P g 4 D t 5 8 k x 0 n w d a X V x R 2 a M r a r J 7 F w n I D u 3 b v 5 V 6 3 H v L 0 s R e w c 9 8 + 9 B q s v Z i 6 L F 8 8 g s K o F s q 6 O 1 r V n / f o U k h N B D i n 5 e o 5 b f 1 D T T W O x h M f T T H Z T h M u s b W H b b V 9 N f 9 p t n E R U D z Q c Y E z Q g 7 W n k N + d A a 1 t U X W Y 6 w 9 Z Q y M W g V G r U q p w U i g N z 9 K s k I s 6 k N y 1 1 h s K 1 w E k r f S 1 o 1 + K Q T j S w S m H / w d M P K m 2 w + j N f z b x E X 6 F C C 5 8 i 0 k c y V 0 y h 0 0 x 3 8 L 6 c Z P 0 C 2 8 O 8 J V z t Q 5 6 9 K 5 M j K x H U j N 0 o n x P I 0 9 q P s e l 6 t B U C 2 v k q 8 O s a s Z z s u B 1 p J 9 5 9 t f x / Z t 2 7 H 3 p v d H e 6 8 N v F E M p m N O m F R W h l Y x z 4 Q u x d T B A f y c 9 / M M i Q j l Y a 8 Q q m / U r w y N D R y z r S Z x y i + j 0 f h S J h u b X c i w V i + u 4 f x P u u h X M w h H 5 j A y O 4 T S e Q q m O o x b f l c K K e 8 n R t O w T f B y A E 6 4 v k + n C M S F + C m F E 1 7 C x + T B 7 3 F G 9 l a 9 h X h 2 m j a 1 g H Q u b 3 f x x t M T p I k K R 1 B f p m g a g 0 a i r a d X n W y O p W j d w + L 8 W U x P Z p A r T r D v d Z w 5 e x Z j W 3 V 9 E c g m J 9 H u l q A 3 l y T j E + Q n i 2 f 2 I Y d g P G b f v h Z z T s s Z l p T U I o L G J S 7 O 6 Y i H k o M U j n L Q 2 z D q D 6 I e 3 I V + f g / i z d P I 4 h m 0 m w 3 M x + / B S P c F F B I N t E Z + U 6 T z H O H P L t i n 8 I 9 1 z t l z 6 d t 6 g l R E s z G J W 2 / A a u f T T O H g 2 k X n U 6 a S g / G N f e t 8 u / 5 U n 0 d q 9 W + R 3 L Y T j W U 6 7 P H 3 2 9 j e U N W P + p N D d c 8 W c Z c 4 a q f y K K 2 9 i C 1 3 + N U v X h b O R q 4 E g 4 Y W l N a W R I G + G k M H w 9 s r d S T Q B c r v f e P P z T O + 5 / 2 / G + 1 9 / T D o 7 Q Q + 9 L r Z G e c t v f F o 5 b g t 5 S E N J g g p A d u Y 3 5 N A I j q k P P J y v / f A f 8 T + s R l 8 b P / t W G l U 8 B + e f A j / p v 4 Z T N 3 V x O z e q Y 2 x l b 5 1 W Z + s n m n g x N N n U W z u w 4 2 f 0 u 0 b b n Z J w l M b 4 W C 4 G U 6 a E H E X E Q 3 P i K d u m p q R s X M e m f w 0 a q U l p u 2 z W K m d s e d v 2 F s 3 v K A V H V l A a y L G l N 0 U 2 U U B K b t 1 o 1 U A Y O R N 0 2 s n 8 6 i s X i D T h l i m J N B i 0 Z 1 M j z A y X 2 R a n u X x H B q 1 K g 3 X G X d o T 3 0 q I s 5 I 6 I y U S s j 0 S + m d j 9 L i t 5 N 9 g P n 6 Y R R o i I W 0 X j F D e s w B i d f O s a U X / w L x H P H r N N B o M V U u u I k q U z S N p / 5 7 F e z M P o N 6 4 l e Z o E U O T c c J J q d O N V o f 2 U Y v d C + J 0 B F l j N 7 J 2 C P n i J v a E z n r w z s d b a U H n a Y m U r 5 K x P q o p j + O R N q t g h D O L v r J U M l A d i F H z J 9 2 r s Z T b T 7 3 x A I y 6 W m M X X Y p y l + A f y U I w r U / D 3 V 9 p N n e g 0 7 + l m j 3 I I h o h 8 S g g g / C 8 U N / R 2 W K 4 b o D e g T z t Y G Y K U I 2 w Y 3 j 4 X I C Z A z m p a h 4 P i I I 5 K W k F D p T S q 5 + b B q d / Q 8 6 B 6 V H Y S e B l d I L m F / s W C H f a D a x v L y M 5 M 0 7 8 b E 9 B 8 0 g d L F O G q s Z N w + J W E g j i O G Z 7 z 2 O 5 r F b M f n u E t L T F R r C 5 t R q v T e P X N w 9 G k u 4 K m j K Q F r l F z E 6 u x v V 5 V N M e X a a 4 e j 1 P c J P c r W 0 R H o X b t L k o o Y k r Q j i j M r w 5 7 F u 9 R D y 4 z f Z E q J 2 j R G I k U X 0 J 8 Z G W H + 4 8 / V C 7 a H x K S y T 1 m x y H J 1 + l c f q H C e O T H w n H n 7 o R 7 j 3 A 7 9 i 8 l T K q i J b f N Q A G s s 7 J P F a I I U + v v Y 9 + 7 5 t + E 5 k g g J S 5 / 8 3 R t g k a q P / 2 P Z 7 + c g Q E 3 N / h t R E E S + 2 9 c x C B 2 k a Q y s q 5 n e H 3 0 C n X k R r Q v p y q S O X n u X S D X R b J b Q x S 5 S o 7 D L y S F d E q / D 2 c l L 7 r o y I f e p a V Q U f Z J 2 Y J J / d P X L G S z v H R 3 7 y m V u f q g t c J N R 3 p 4 O n v 7 v A O r a F f R / Z Y c d f D Q S 1 y n q o U B c L W U i X H k Y q W 0 U s x 9 R G s x m r N b Q L 9 6 B v r + r f Z N o g p I M L + N r X v o k P f Y w F X l 9 e 5 b W B K Z j 3 j h x H T F Y B 6 5 V M Y D M + x M v t I / F S R C q a m K p j N j U s 4 b B N d Y k R K u j i + C N r O H P q P L b v m M W B + y a R G Z b R O f B R T 6 D z n L c m w 7 s V 5 I u i t Y t m k 5 5 X t 6 0 T m t 0 E c r k 0 P v + X / w n V a h V / + M / / E P / u b 5 f x X / / a K N t q b N L f W m D N M I l G h U K p l 8 h P P W 5 5 m z T V 8 P S C 0 1 b r x u Q V J V C X t n J s 7 n f O I K o f N J m Q Y Y R K Z B i F F l l Q 7 7 7 U 2 F n P 9 E p l n k r H Q n z 7 u Q x q 9 Y b d H V B b X 6 G j b G J 6 y 0 4 q F 2 u E t V W M j I 2 Z Q i n S 6 7 1 g 3 n g 1 O g f U / w R Z l o z d Z Q J q r 8 e q p e I l 1 p M n 0 F s 9 j e b E b 9 u 5 R N h w 9 b o h I / S 1 z s k X T 2 A k 1 0 W y M I x T J 5 d w c f 4 i i s M j d l e x 0 u b J q Q n E y O u l t Z Y 9 V f a e u 5 k 2 m i N x D h L 1 U y h M 7 m T 7 O m W g x a z S E a f 8 s S Y d 4 d p X k N q 2 C 6 2 5 N b Q m f 3 N D h w w P j m 9 6 T Z 4 b f d x 6 m k S 7 e 1 S a c 2 J y 0 A K 1 c 5 l J D O u H A 5 T L Z 7 H t z l k 7 5 k D t F A n 1 M N K X e R R z v V p i N 7 q R s B M p r F I W p U k a j I i 0 l 5 B h E Z c Y H Q d q e n c R B d B l + 3 6 W i r I P x 1 5 8 H n P z F b z v A x + x p y N d C 8 h L + w u S H i S 4 S K r 2 W 0 z 1 w h Z O 2 s o A j J m R 0 X g Q A 3 S L 9 A P / n 6 d Z 5 C a w v b A f 6 Z 0 V b D 8 4 i k w x b n R 5 J f T 1 m Q e l V 7 0 W a c y q P m L U a s R o B K P O O O n x / I U 8 M f 1 / / l o J l W Y f n 3 z H M F Z r f X z z y T L + y 4 9 k M D t O S R H t Z q 2 J I K V X A D n B C f Q 6 l q H R P O o 1 X b 9 y 4 x t / + S e + m 5 H x g L Z e M a k h V s g 3 y v P o i K c 0 F k t n o s c A E F G j W T h 6 0 I o F R b 7 L w R S p f Q E Z K n W z p a V U k U J y K 2 f i 6 h L 1 5 4 x Z Y / 3 R H / 0 H f P j D H 8 b 2 L c P 4 x r c f x t Y t M / j a g 9 / C f / E v / w v 8 u 3 / / 7 / D u d 7 8 H W 6 e H c d P M I n p j H 4 p G E l q u H + m O a D p 1 + h x 2 7 N i K r 3 7 1 7 / G u u 2 + k U 0 j j q W d O o l K p 4 N 7 7 3 s u U E 3 j + 8 F F c n J v D j d c N 4 + D N z J A y u m / M O x R 1 y v 8 o l 2 y m a Q / h D J e e R n a K u D J V r + I 9 C J m G 2 g Q L x 5 Y z 9 q m x e C Q + 8 4 s d F z 5 O d 5 j K R k Y j e l 2 0 c + d o Y k y O X K m k 5 L H 4 V J t O d B E z t 0 z Y c c 8 7 b 6 x X A q u h v P E I d J I 6 l a f Q b Q R g 0 f i j h 5 + k w I C 7 3 v O 7 G 0 o t h D P t h / D E o T X c d M f H i f a m 5 7 8 a q C 6 w X F 0 E c c j N C B T Y r J u / N 1 / 5 s p i h / S q 6 h Z 9 n h H C s L r d w 7 J E V R o E e l l a W s Y 9 E 7 7 5 z E q m M H o T p U j 5 v S K a 0 P F 8 p n Y y j X b t g F z F 7 7 Q q H 6 K A 4 v o N C F j M j g 1 V 7 j u V 5 M l h L O u O i Q 2 n X 8 e z n O q g k 5 z A y M o a D v z J p y q h a y Y R k z k D 8 p H K Q + V m m M d W 1 8 6 w 1 3 A u l L T 0 V 3 / m 9 3 1 p B f k h P X e q h U W f K l R y x c a R U R r e c Q V 0 X I O m B R 0 e c A Y q O / n k k o Y f V 0 G g I Z j y i 0 + j Y T N 1 0 n t F F W a a y R b R 7 e r e W z n H 0 + Y 2 + h J 0 1 5 I p 0 l s 1 1 9 I J p q 3 f U h + g R H c 6 7 R 6 3 J k 9 j K d 5 H J L K G e / 9 Q G P W o j 2 n 0 t Z j U k t z q W W f 5 T h M T r b G p z Q U A y l r R b g t T x j t b X 6 X W Y D o 5 8 0 m g 3 w 9 d j 7 U p / g 8 T w E L q M 0 v U x 3 X I v R + k e e s o f d q 5 A 5 5 i O a f k S f 3 v H I T y 8 0 5 I j M 6 O g n m g r Q 9 q Q N f / U T r T o v D P f n 7 c s Y + b t m 8 4 o l W F m 0 X R 6 e j k E t e p a q D t P 9 Y Y F P f 6 3 2 9 D 6 J 6 I S K y B I F n H k 6 b / F 7 l 2 7 k R 6 + 1 U 6 Q k k p Y n d L T O H P 2 N B G J s 3 b 6 s B 0 b B A l X i y y d J T s v 8 d I w 6 R i x k a t L Q G S U 3 o O r H N d + k x H 8 g m a 1 j S / 9 L z 8 x h k x P T e P A T e v Y + 4 4 G O k w j 2 j O f t v N N 8 f m n A l s k C E 8 r Y t s L 0 A v I 9 G I 4 u w 8 n S u E E p v i N 4 0 j n x y N F k 3 d V W r m h Z R t g 0 Y W 8 c g b K v j s 9 / P W / / 4 k 9 y + B X / m A a Q b + L X t p N a m h q 2 a W n j i 4 Z O B r H k B 3 d z V o i i 6 B 1 F p m R b a i u n k F C L 5 a T A M k r 0 a v x A 5 7 b q 1 Q 5 K h 3 N F H F b X E Z i Z I i 1 2 o t U 8 s 0 I K 8 i n m Z b 0 N + / Y 9 R 7 Z 0 l n R g z X S t m j H B d l + G q k k I 1 7 M X W w O 2 8 s o 0 F D b t V V 0 7 T W k T h E 9 / y U l U z o e k F y l d E Y P Q Q q m M e O 1 4 6 x 9 D q O a + F V L T 5 3 x e S N 0 m Y b o E q j P + O r 3 k M Y J n I m z l o u 7 O 8 M z P K + p l Q u E Q v s F T I 8 w l W X b 7 s J Z p p h / g P j K N 5 E u N F m G f I L R 2 E V 3 g e T s 8 H H G I N k Y d t Q H 8 c G M R 5 N W x h t F Z O m F c 6 D S F 5 3 n J z 6 U l c i x C U f L U m j 8 1 b k a Z T e O 3 M 6 a y V V t b I Y 3 4 o F A k z U m 5 / L 6 U q h o I G X n u T y g O i j A 1 7 / y R 1 a 4 f / w 3 / 4 D M d M + 6 k z G J M d 1 W B U O p h 1 H u v s / 2 e 8 Y N g h C R U B x S U h J 5 S h 7 g + Q I J X Q b g 3 9 K e 1 q t Z m n X b 7 1 O Z 1 t x P c f Q H e x H r Z b H 1 v g r G t k 4 6 h p E h i e Z F p N Y + x 8 H T q E / 9 5 + x b Y n Y M 6 d a p p L m t T H X m 0 U 9 o + l N R T j 1 S C J H X 9 t 5 G 7 c W X R K K L 1 t p R I H e D G h o M 0 q X v 3 t D E B + E o g X Q q p / D w l 7 t M 0 V r Y e t 0 u b D 1 Y 5 D H m 8 J p U a b H u S C s d 0 a y c + M u x G L G y m T 4 j L N N n j K H P d l r R I O O L U Z C 9 S h 3 x o Q J C 4 i f l N Y W I e N L R S 5 b 7 V D J C M p 5 D I t R C 1 + h 6 F w d J M 2 3 t M J r F k z 1 U m 2 e 4 z / H R e V 2 O Y V H A Q Z 7 t 8 j N 3 W L 3 Y 6 g x T Q T Q T J o X f l I 8 Q l 0 O U g 7 I F q 2 S U x h G I H + p X 2 Y b k K J B C x U N G E 3 w P j f i H i a u r a X z U E p 6 X K D L / 6 d n o h d Y D W C q z t h q 5 h / t 6 2 D V G h 4 Q l d I 5 + G a 3 r / n t G 6 C U U k z 9 F d / k s 6 u P / G V b X W K f m U 8 h m x 4 l 3 E D l u 3 Q J D R 2 L G J V x k w G 6 l h X j n 8 V Y b 4 a N G k q 1 o 8 j h G C r o h a z k R G a P R 3 Q t R P c 2 A k 7 6 I w p S 7 O V E 6 Z D q u s d l O Y w S 1 0 l z Y 7 5 T p J X z 9 E + K n P / o 8 S u U G P v i x f 8 J G z u r 1 6 Z L h Q d B H M f F 9 l D v 3 R e 2 F m 5 t G j n 5 s G M T l 0 O O A m m j I 5 w v 2 5 B q 9 J c 4 Q 5 r E K i / x U d w H P / F 2 e y p L G l n f X M b 4 l m s I W M / j Z M A I y Q A S n F 7 + I Z u U 4 s r k p d L b / M z J + n p o 2 b c f F L B m P 1 S X c O g a L a R F j o 9 T T K w v q R 1 G c P s B C 1 H m q Q f B X 8 C 2 F Z K g 3 Z S M Y A 9 l f I r a G b / 8 p v X u 7 h 3 f + 1 l 7 k R l 2 a o R R W 4 2 8 Y J f G S s A 2 n 7 h k a D P s r M 1 r F y T + 9 / 0 l 9 i R / i N X k o r 5 e k R 5 R j k 0 H o 2 Q k 6 1 m 6 y V m N H 8 r b u X i o K k 3 y x F d m M k o 3 u S f J M Y 8 Z Q T L u 3 + e u 2 C 7 1 M O z e y G 5 W V k 4 h l 9 t p 5 G i e f 6 6 C 2 e t F e 8 C b c z K N H y i Y + a b Z s 8 C 1 / o t u i F + V u B i d l M o W k g f j o w P 8 L n S + i 2 r 4 F Y X 6 v y U A G K / x N B G x k / G g t I F X + E l P N F h L T + 1 F f J s / G 3 0 M j Y Y Z z 4 X 9 D Y m I G t d 5 d x I 0 O k i d J H 2 S M w j u V b O L E y f P M o K 7 j o e j m R L Y x f k h n C C 4 7 4 D n E T 7 o j M H 3 m 2 A K v q 3 L o / r v R x z 9 F I F 1 L 5 A 4 X T L o N z D 3 e R W 1 9 G b v f t z l R p + N u b I 5 e X n e P E Z O g h c O Z Y w / g 1 K l l 3 P / h f 2 I K q c 7 l Q a 3 g r Z 9 D r v s I a v n f d C c Q U m m 9 I l I T B + 6 O X y 8 A g Q Q i B h 5 6 7 j C 2 b d + G E y d O 4 o 7 b b 8 X n P v 8 3 J o h i o k g B F 3 H q x Z O 4 8 5 4 7 M T o y j O v 2 7 D b D 8 c Q N C k B M M W 9 h G D u G Z R b + D K X 6 G k a H h t C e / r + w v c 7 V 4 7 S c 8 m o W 0 I R s P x x O m 0 Y Z 1 R d S o q R m 8 E K U V 1 Y s P b Q o K G 8 m Z k X K p b 7 Z I b 9 L I D L u K K V k v 0 e + u Y I X T 1 7 A j b f u w g 3 v m y I O 7 t 1 G A l O + y B m Y c Z J X p p i d C r L F n F 1 7 o V / k P t E q b y 8 B u b b 2 E B c Z M d u L Z x K s R T s K U k K U c k g S 5 p n 5 3 Y y V W 9 3 a 0 K o u I p f h W K k c K u t l J A v b 2 F b K 6 C K o H I z w N 2 f Z L m N 4 b J j 0 L 9 u 9 R D I g p U l + F l W R V W O o D n V G J M N y t F n U 4 W / x 1 9 M q 3 M Q n s T 1 X / S t G w R l 0 h u 9 F M i w h s f Z V J M Y m m W r W 0 S r R 6 0 9 + l O e L 1 3 R a S 5 9 H c i S L V m M n 2 v m D 1 p d o V S Y j e U g v J A s b g / w U P p X K E l Z X V 7 B j + w z 5 p R l X R V V X u 7 l + 6 W z 4 Z 7 y x / Z u R 2 o w t 0 g / L q q K S w 0 c 9 2 9 d a Z Y T a D B L n n w + Q S U 1 g / B Y v U z o b O j L h t H F h d + H s I z h + 4 k X W J j d g f P Y u Q 1 T c k B c S 4 s H i 1 x F O f c g R Z O 8 1 1 d N l u T 9 R Y I d d J F q H 0 K G X a 0 9 8 g r W Y 3 g v V Z W h e x x / / 8 Z 9 g x 4 7 t W F p a x s T Y G B 7 9 6 e P 4 9 K / / H i 2 h i y 1 b p v G V r 3 7 V B K Z 1 d s P D w 7 j 5 w I 2 Y m L x 0 t t C U m R 8 p t x k C 8 f H K K s j O / / 8 w x 7 p k + 1 g c z e F / T L l q h k e z R A M X D 6 U Y 9 H q a X Z T n c Q Y n B Y 4 m H 7 g v n a i i 0 1 h j m q j H C z N N s 4 e h 9 H C m 8 i g Z n M F E d g 8 K Z K R e q S P t s T q P f + w N z f I J H P 7 6 G M 4 t n r C I 8 7 F / f q s J w 3 D g n y k e P / x i O K l / v S g g H t S Q G d q K 5 v p Z e 4 6 e h C K H J C / r j E P T 1 i 5 9 k T K w K 8 N X / f 6 r / + 6 / x / / 9 / / Y / s H 0 P 3 / r 2 d 7 C 8 t I S P f v i D G B n J Q A 8 K K a 1 X 0 W y x g l o v 2 Z I r d o G b b 7 7 R n J / R T P C p i p R P 3 3 v 1 F 1 G c 2 E E j J 4 / t m e L O o A T 6 7 g 1 G B H g Z C B e T C Y + 5 / t y 0 t + n Q 2 q N I x 0 4 w j R 2 n h 2 + h v d 5 H e + h + x N L u A T T S o d T y F 5 E c L 6 C + m k U 4 c T / 7 2 z R a 4 4 d m N 2 U I H E N b P 6 7 4 K 3 2 U L M 0 o w h q D w V m 7 X W T L V v f S b e M 7 z x O + R g d p k G P Q b x 0 3 h y g a I h m J R n M W w i 2 K + G q r 8 4 S L 8 N L v x g q z h N o k k p N l U D U 2 I K i u n w 1 / 8 J 0 v W q P 3 f e g 3 o P f T q n P d v y J V F L K J s / 8 v d L f / C 3 b m h C B w 6 Y K z d E U l E Q s O 3 m / N 0 d P z 6 9 p h P P f 0 X n T m p x A f u 4 j d t y e R G 5 9 F P 3 C j C 0 c n C D H H k S S C j H H y m h G x H u R 9 7 W p + F P 3 8 c U s 3 e F 6 + / R V 0 G y z i + W n N / A s y w h m U O 6 4 o o 2 s j S g U d g 8 w r 0 2 D k + T 0 O / d o L G J q + A V X W o K b 0 + i M T P R 7 e S C 0 6 S Y D i k J S M f z K u 8 z / 4 B l 4 8 s x + V W h k f + x e 3 R c I j X 7 S Q t T D q r t r T G d X X l h H a T B 4 Z J S b z P 9 2 Y V x w f Q 6 2 q q V y l Q y 4 7 M I W W l z Q 8 N L 4 8 b Z Q 6 2 c l s U z + L / M Q 2 t N b P o x P f Y t e 3 F A W t P d u J V k U 1 b S U 3 p Y J k k O F t / b G t F d U c W M e F c 7 x 7 H q n c K B q t v I 0 n u S h K 6 V z d P m / R S v t 4 v l N a Z 2 h B + T l k Y k c Q H x 5 D b + k s G r H b E Q 7 r + R f S K f G M t N W O I R M 8 I y L Z / x 7 0 i r f Y + O K X w P U Z 6 R q / e 4 M W v 4 1 2 d m J y I Z 6 m + F F 7 H 7 W 1 B j a d D n D 2 7 A W M j 2 9 z v J M c 2 E 4 X h E 1 v 1 Y l 4 y 2 M 6 R 9 F P k c 3 6 I V 3 i j W U u 7 N O M i K D + d Y 6 N y y 3 J Q e V k C t X V Z W x 5 x 5 D 1 F d + 3 c / j f j o 0 W c P e 9 n 6 F R R N 4 l I l z C y C z 9 C V O p 3 + W g L u d 0 0 E d j f R G d 0 k m c O b S E 0 0 + s Y + H J E M v P x b F w O I s m i + 7 8 z H 5 M 7 p n G 5 I E E t + O I Z 7 U K W B 7 b C U D s E W J S a C m M E H e I q n 8 p U h Q 5 C K 4 + I z t 5 r q V B R F z 4 a X b S C 7 P d 3 8 L 0 Z p m e L 4 V 2 7 H o 7 V w y Q M S g c W y p K p b L 9 V B o V 8 1 5 Q T m E Y S Z j q p N J x t J q O Y Z r y N i 8 m f n B s G b G i n L t z O L q 8 Y J G D N D W X M T 3 x P H 7 0 / T g K r I c O 3 D N O b / w c Q t 3 p n N B 7 k C i Y y j L 7 I k 1 B n l 7 N P Z H J e 3 d 7 y 0 c r Z K H d Q q c 6 h 0 R m 0 i K p S 1 O c 4 + l 2 y 8 T L p U D 9 6 g s o j j I 1 b c y x / t p F n N l v Y t R w N E c j w z C 6 5 G W d I Z r C k 2 a N a 4 r E / Q a i l c d 1 T P j o E 8 Z 0 Z 2 7 G 8 I n 3 1 k i H n I H 4 o L Q y S u d 4 a m L + S 8 h m j i O T u M C x W R N i C u 0 U 6 6 a 5 p x D o X b o z n 2 D k Y B S 6 8 M f I x I 8 h W X 8 S 7 f S t / L w N 7 f i N U W 0 k / S Y P p S H E y + H p 8 N m o h S 1 i O f 0 U j f q t V E s 4 6 b f o 1 D 4 z D P k w R u Z s N o V 6 b Z W 8 a 1 K u e a m V / j n Q d 9 J t D o f 8 F Q + c Y 9 V X 6 Z U M y P W r D x F 0 Y x t / Z N G u k / x 0 H P O H 5 p F l V p M e I 5 + P P P p n 4 Z b 9 H + U x K m a r x C K / g r W 5 K p Z O c b D 6 T p o A I 0 p A r 5 l o 0 p M s Y H z n E G Z 2 6 3 o P I 1 e U 0 2 r 6 W E I y 6 F e R H p q S + h s S 2 m + G Y 2 0 7 J M x d G x J G F l o 1 L t t 4 4 u R x f C R x z H H G I O X Q g + a b v T J m c j e R F H k I l 2 I o j Z N h Z p m r q 5 9 a 5 r f N + x k j C G r n P d G J 9 e + h m B r D j D 1 X 3 D F S e I p + G W o 2 0 0 Z 5 4 S T S o z f Z P i 3 n 0 d h m X D L K V h W x y j P I D 3 f Q T e 6 y 1 3 i G l R e Z 8 4 8 C Q / d g 6 c g P M X f 8 H u x + x z M o b t d b 4 x V V m X 9 L q T s 1 U k 1 + x D J M l V N 0 9 k 5 Y P m 1 x U a m H z t o z y I 7 v Q q O p l 8 L J E W j y J I 7 S / N e w Z e / H 0 F g 7 g 1 5 i G / n K L q L a R v z U A z U 1 n p b N i C w d E z + S 5 L n W J L o 2 b p J D a Z G e k 6 7 j K s i d T J y 6 y V g k A z m g V K y N T m 0 B x e n d q M w / h X T l W a R n J 2 l J O e r E L a i w 5 k R 2 J 4 a K X d T P P I r + 5 P 1 O L v S B y f k / Z q o 3 j O 7 K G j O c P y Q v X f + i d S O y 8 C 9 J X t g D b 4 i f 9 M E M m 3 + O H 2 r v U j u B j l s k i g x N u u O j i 0 B 9 C 8 w 5 c w z J T C 9 U O H / + D G Z n d V l E b 1 B x x y R f S 0 c 4 R m J M l 1 P 8 s j V X V 2 k c K 3 l U S x I R 4 W u 8 5 t b 0 m y c 6 4 4 q h f G Y J y W A 3 g u M / f S y M h + s Y 2 b Y H y W w B s e j 1 n i o k G 4 n b 2 c E o w v T 4 B v I 6 J v D e T O A U T v U E c Q I j Q n s R Q c q 9 x d C 3 F + h 1 J P G Y H q w f R S r + i Q C f P v p F r s 4 Y h X c U 6 r n t t N 0 z 0 D 2 x v b 7 u 7 e k j n d Q 0 t W b E A h R b X 7 Y o 0 B z 7 J 6 Q j e k i j i L f z G I n I d D F E g h I O 9 l 3 G S / z p v y 2 S B b W j d A g T V O Y 0 / c g y M n l G x J C p Z L f B + H 6 C 3 v d u B M X d N q Z o s 5 k 8 9 q t I 8 u + / X s e / + q S e p e D w 1 n G N s U q Z D S U 1 h a 6 o Q Q d E 3 6 P Z I / G 0 3 a 1 g t X U S o 6 m d S C W G y R 9 X N 7 R 0 a W I 4 g / r y c e Q n 9 7 N 4 v 4 B 2 w K L b + O 7 S N I 3 j 5 S C e i Z 8 C 7 7 i U / 4 v 9 w k N 9 S v B O M b l T f O E 3 p d H 6 b b U l 8 Z G B S 8 4 a Q 0 V 5 a u m r S I 9 Q y T O a 4 r + D j q C I 8 v w h 5 E d Y 9 / U n 1 L k p s f p N 9 c 4 h k z x G f n X R W K A D n v 0 N D u m M w S 7 U S 2 7 W t 7 B 0 c t U 4 2 i o L E I 6 K p t 6 J e r x s h o 3 8 s k j u Z 2 U N e + o b 6 V e k T b F / t X U K 7 h w J V c L G c w a s c 7 t Y X J w 3 f Z 1 I 0 7 j E L k U n m / 1 1 E G f U V w 3 s + C T c t H F p p y 8 X R L P 4 J J 0 T r z W m 6 a 7 G d y s l n J I 6 J e s h f f H P 0 J / 9 V X t 3 q 0 4 U g c 5 S L 6 1 p n P x c Z N H 3 b u 2 4 r a D W 4 5 x 8 + L U W L O I v 0 q v P F G 6 2 t l I y f Y T r o M E 5 o b u t K Q 3 H k 3 A l a P 1 2 H k d h n 7 V u 4 y z q n W X M F p h / 8 0 9 t U n P / b 7 T r 6 + h N f Q a x 4 n V G i / F D d A l 3 C U 6 0 S H C R s S f q x 5 D o n k A y 0 0 R Y 4 D n h J J 3 v T p S W 5 p H M T b M P K Y x S D n e e 0 U o w Y x X R 7 F M 8 0 g q P / + 6 v S r h v 4 n H s 2 7 f f 8 F 5 d W 8 P c 3 B w e r b 0 b / + P v u z f l e 2 V t 9 d Z x t v y k 9 e V h z / B 7 O A b p a 1 9 A Y W w L G q V F p J g q t x k h g u x 1 J j z R r h l J F 7 W U r r j r J F I c 0 T Y 4 m c E D x g M p g 8 6 V Y q m t 5 6 U U Q m 0 H Q c f i S 3 / P C E l 5 0 z k 1 4 u 9 G P 7 3 N Z g 1 5 1 P r T k 3 O H x 4 Z o 7 M + D p o R U / B T 6 9 R r r p T v R z 2 1 H c T i H 6 t I L z G x 1 P 5 r S Q 2 c 0 A l 9 H c Y f p l L a S h f h i u m b 4 O n n p t 7 T D 1 8 N O D l J g 5 0 g 8 3 w d 1 S C B 6 N 5 w I Q d / 1 t 9 E v I 3 l 5 f R 6 F A j O F L h 0 n 0 2 3 x R r g J D 4 t O + s 1 x D T / y y n R Q m P O 3 c N A Y 0 m G B 6 Q V x 6 j Z X 9 d S j 1 d A r j D p K d B Z 0 N z B r k l l 2 q o K M n o s n S L n l K d S Z l E h E q n P f s R 8 0 r N E D R K / 7 N 2 W O i G f n G 0 S Z x 1 I q F B m d N z 4 v Z E 3 n u n T P e S L n t Z z g N Z 4 U 0 9 U y b D 8 g k N T 5 P + H 4 L 6 I / / j 5 g + l f s f I 1 n b 7 6 r H k a y e x g J v Z i L Y / f X F 9 D u T S E c u p s p m L v x T v g L M u k O a i t n k B i 6 3 g R g z P L e j + B T D h M 4 T 3 R O o o c v / K S O 5 T I d U j K G J O l o t v v o 0 C B v 2 p H D v a w l N 5 S G f Q o W G o d Q b a 8 g Q z x 3 T t z G a D h B R T z F m m g v e S N + K 3 J z / O Y J i 1 L V k i 7 a O u F r c s b k R T 6 5 a 1 G b f N R W O N k l A + I l u Q l / U z L S 6 P H W P r v J s l F G e u l z S M 3 O o D 0 / j 1 5 q L 9 P A O d S y / 8 j G E M 8 3 l K Z T R 2 r x b 5 C e G W U 2 Q P l P v B e N d s H G U Z 8 u T a I M a 0 e I 8 / W o E O c Y F c p w Y 9 S R T I S j F f o R 7 7 i x M Z x D c G W E T / u F K w f e o M 1 f I B c P N Z b J n T Q M L g r Q f n W q P / 0 z u e q r D I X 9 K r 1 1 e P Z x + h S D A B 3 U z M x O k 4 n X A U 2 f u + u U G s t F V d G v P r S V 8 R l u v Q b T / k W k i 9 t Q X T i C o F p Z 5 7 g c j W d Q N Z E J f 0 I h H 2 C U c V e D T V k i R V A o v F h 6 B l P 5 m 8 m c T Y I 1 z a v b t X u N c 0 h I G U i U e U P 2 p 6 2 Y w R F w c v 0 h 7 C 6 + 2 x D y h u i / m 7 f s y m i U l z o F F Y P M u / C 7 Z 7 z 6 1 F b W u o E X j 2 m M W J l C z J 9 A q O + 5 Y S O + t 7 q A F n Y h G L 3 T n j 7 r B W l p B I / b U i K F f Y L 1 x z F 7 5 a P I j s y i 1 k g T h + h K O c / R x V V N 4 Z p T 6 L U i H i h t i i Y K b C W C u R H 8 + M + P I h f u w M 2 f O I M w p 9 v Z i W N z m T V J C Z l R v Z E j Q H 3 t R c Q y O 0 m R 6 H S G K p z k W E S / f h v v e D A I m y i O F F j H M K I O 3 + g U i + O L X z I c z z P N 8 E m 5 x B e 7 T E B j c 4 5 Q j k G 8 o 5 z J 6 2 D 5 I W T z e g s i 0 K y O o z P C e i 9 S J u M D x 0 7 P / S 9 o D P + 6 G U K m 9 S 2 T Y a O 7 D 7 2 h O 4 w e 4 0 P t D I a m d q B C R 2 I G Z f L w q R B Q K D J z q a / a Z I X 6 F Y i P m t g x v L h P 8 l V f O k F t N n V O S u 1 S K m f Q p t V O 1 v w t H B W h n J 6 o b k s y V b 5 0 j Z 0 c N z v k O T I 0 l R u B G Z T G l q S U e h N b P P / 8 I Y y N F j E 1 r T u b 3 X n m J N j G P U f Q O V b R 3 W m W k I 7 R E Y 7 s Q r N 8 H p 1 g m u 3 1 7 q 4 o 5 R N i 6 i V b / h w q 4 U 0 I C j c a M m L w J h O U 8 r l p R A 1 i R k C M 7 B a L 1 g U k 8 9 t 4 X N 1 I 8 R y z 1 U 4 C l 9 T E h E G v I w + j v F r M 1 H 4 3 N S m G M r U a H J f f 1 Z / 6 l Q F a A d u i l 1 z / A d L x M / S Q u 6 Q B 6 M y f Q y v 1 N u R z J 9 A r L a M 2 / n / e Y I o E 5 F d r 1 9 r z W G 6 e o U E 0 c R 1 T L I G N r 0 h A h T M h k W H D Z G 6 5 J F w S Z K h T V u E n Z X G E R U p M v C Q Y H X e z R a o 9 O j j 9 2 N O o n b g Z B / 5 R m 4 q b R 7 t 0 w h 4 p r T 7 s q j z b i C f + F g 4 P x l / 2 a R 6 Y / V k q w u + a 0 d S K 8 m R s G f H U M K o s 6 1 y k c t F J W 4 F q J 0 0 2 K J 0 y h e S 5 M l C 0 V 5 E r f R 7 x q T 3 o L Z 9 F I / 9 x p m R a 2 a 2 6 R b U N F V w X K L n 1 D s q M k l 6 c 3 l X U c g w 9 6 d b V M 8 J f M t a n 2 2 a 9 N 5 o 3 f o m X z i G 4 d E j 0 d O r z G J 6 c x t r 8 W W S G d 5 s z E M 7 i m 5 R I Y 9 p X / X F s H 6 F M 5 t I 5 4 U W D E L 8 3 o h H 1 Q B F E O G t C Q 8 e 0 z o 5 c Y S + u 9 h K I R 4 q Y G 4 a p 3 8 R Z k d J 0 T E r M c d S v j N K e Q Z h K o d 5 0 7 5 P W + l a j t 1 V F K p x H d u w 6 9 F j f V t b X E M t u N X 6 I H m G v 8 e 1 l A Q p 5 s c a L p k i 9 7 I 0 2 s D q T I p k F C x F + d 1 s h 5 / J M d S I o D t F T h j 1 U F 1 + g 0 u x l O 2 c A Z g g 8 r n 6 0 T 8 0 t l 1 e / J E b 9 6 R Z x u 2 Y S C U D H b D V B 5 b w R n 0 0 x L 4 2 d 5 Q G e z C a 9 + O 2 o N f X m d j c r 5 h j p F E u e p 1 f + O s a m C i i 1 7 r X + N I Y U Y + O G R X a T J L 2 r r O m G s j c b P n q k l I 5 p b C l j J p t l R G j Z m 9 C V d q m O E n 6 D y q 7 I J W e i v h X + s 3 o O X b e F b k l r 9 B w 8 + Y U h H P z w k 6 z N 3 m a / k z k 9 O F H R U b h o 2 j d B j x p d H 5 L i k Q Y d V + Q T T X o 6 q R 5 O 2 S J d o k M z c 2 o v G B q O s w 7 Q i h A X 3 f x s n + v f C T n R P U N j r p K W Z f T b S V S h F 4 o L h z 5 x d y m s 2 u c L w 6 h V S x H v S R d 5 o f 3 i r / q W s 9 D t L c 1 G 3 e 6 z 8 j h L T h 0 q q r Z 6 z 5 f h R K O S k 9 D 4 T v k b x F F L q C j T 2 l m b H W 6 z T r V L G Y w o 5 C y N p W c v J R D 9 c h 4 S k g z A v S y v b W M 2 O L Z A 3 9 v k n Z / B F B 7 S A T k z 8 c s c C s / R P s n u U h 4 6 + r R V J M u w / 5 Y u G s s x E E f J U + f r e 7 e x a O 8 Y b r K O 1 J K 0 P j O S 8 s o q M 4 p p 5 P I F N F g z y s F J j 7 0 T E i 7 x f / 2 v / 9 W / l a V m 8 n 0 0 w 2 2 m X F I g e 8 I n l U / I O A G T e D L W h E W l s + t B F E g + 3 0 N 5 t c x z a N H J M S R R B v X R 3 p f U I d L x Z M H O 1 d I l H 3 U E 6 t c x R E J T K k J F 6 i 2 i k H q M 5 5 5 E K r H A 8 e I s d P e j 1 d + F D v b w Q w 8 f H z Y D F F j E p F L 6 0 C y F y u I k f V S I d q A r 5 Z v R T Q S z Q 4 u Q a j d X O Y 6 1 5 l n u Z 8 0 U L 5 r H k 6 K p n b b N + R + y 4 C b + u V n D 2 w x K w u B x 0 W 2 p C v u 1 1 c f s R B 5 d K y t i X T 0 v y 8 G j j 5 w 2 4 c 3 e e J 3 d 1 i P e y S s 4 B Z A B e I X Q S 7 p p y B S w d y 7 C 0 1 1 i c K m d P t 7 Y N b Z e A p 5 J l N A u n 0 a m u M X O W 7 7 w C N q s X R Y v P I + Z k Y v G s 3 h 6 C t X 6 B H r J G w x f x w O m h j R O y Y V D m x J 7 Y z T 6 + d 3 J R f v k S G g E l J 9 k r i 6 E l x R e J + u Y 6 B F O l X I L w 0 M h 6 j U 5 L v F k s + 5 W u y 4 y / O S o M 0 C r N G d P o Z X c b D z 2 J a c o J b X o R N 7 4 W T t T V h q M F F 8 8 k O 5 I 6 d W / y Y B O T X y S f L y s r D a M H I P 0 2 N H u 6 P P R X P i r v f T E E N F / 3 N e q 6 s G i x C O t l 6 K X k M z q X r I s c k N T 1 q f w M u P h u C p 3 s l l X H p m D V 4 T K x 7 + L a s V F J m S n N 5 T F f k c N x S A J Q 2 + N O H 3 6 F N v 0 s W d 7 E c u r q 5 j Z f p N F I R E p p A 1 3 / m U S F T S W n 0 N Y f M d G P x k O X q v q D l P u Y L t s 7 z B S u S X m 2 T m m b H d x l x O k m O L b C A / P Z K F h K x z I v K X a M Y y m d p s i N u k J B U P B t 1 E q t R A U P 2 z r 4 C y C R P T 4 1 E j n O j z d m j l 5 X 2 c Q m r p 3 1 8 m k N P E Y D b P j l H s Q s j n n r a W Q t h 5 O j s a U j Y 4 o x c i y x o h K O P I Y s H K u i b s / s 9 0 U 2 G g S c 8 g r g R R J 4 G o O N 4 Y U W V 5 U e J n S E n x 0 c I 5 N F 5 5 d l J o / 9 R D O n J v H 1 G Q B t x 4 c Q q O 5 y 6 6 N m Z O h k U h G 6 u / c m S P Y N k Y P X 9 C r e p T e R J 4 1 o k v j i X b J T 2 m X P K 6 + 6 9 Z z G Z J 4 r / 0 e H 5 3 v o 4 B o F 2 2 U D P f p 1 n 4 6 y 3 g J t Q o j w N A O i 3 Y u A 3 A X 1 R W d J V P d 4 l 4 Y z q J S c f K V 1 6 / X q t b G F J T 9 + C g g H N S H o o 0 M I k m + b + L i + v Z T 5 2 p r K / B t Q k s 6 p + u l y i Z c l P e O Q v Q L D B + C n k W R T d W Y R U y i u n A I f W Z q m n E V f a J J b 8 U f G h t h B O 5 Z 5 P R v 3 v Q 8 E G Q p p 6 C / / p W w 3 N y H Z I F e j k J 1 x u M s V 8 R 5 S x S T 9 V t g i k E Y G q Y P 1 8 P i 2 U Y e Q t 6 z 2 X C K r c H y r E h j s T o q J R X G T D X 4 J 0 G k + h c 5 + D F a / y h q s Y M R 0 a 6 e E r f t A q p m s a J x n I F J G I q S 7 r t w U Z r k G a v f Y n 4 2 / A b O L T Y w M v R u c m v Y a N E 5 o k t M N P o I P s r J y L R P 9 Y p o U E 2 k f k Q T 8 y T U V o 4 h N b T P c J B g h L + d R y W T E p o C 5 I s b T w + 1 S M 5 0 V f D t v 1 4 3 I b / z 0 9 t N c O J l I p F 2 D o W g 3 w J x V e + E b S k N 4 3 f x V / 2 L P u F T W X 4 K C x f n c P T Y G e z e N Y o 9 u 6 e Q z O x n + q s 7 S Z X S u l p O D k f K r X 1 S L G f 4 T h 4 h 6 8 b s 8 C y N L m n 0 i W / m y S O F 9 T D o n A a / e 1 6 b c y O / x D 9 t f S o t 3 u q Y p Y y K N L 2 L 5 A 2 d V H y H j e G u M 7 l o L K e W Z D 3 y 9 P N z m J 4 a w e R I h p n A z o 1 0 V k Y i A y g U h + j o y z a G D N o M y 6 K j n M W m Q W j 8 Q V 2 Q / n B w t n G / P d h z + U I a l Z w S + W I r b m r P 4 P x q h r q a w 1 A u g 4 B Z l n A 0 T W c f A j + J I t A b F o d G c u Y I 9 C B Q 0 a p 2 0 g + z l f / q X / z B v w 3 y 7 m H 0 Q l L e U I o i T y h L F K K 6 s m y r j 2 1 / k s a Q R a x 9 H N U V 3 S 6 h 9 / M 4 Z u q 4 h C A D E U g Y z e o a C 9 Y c 3 c 0 L j F h P o 9 c Z o a S 2 o t 7 e b r M j E r 6 U U h F C A p Y 3 F C 7 O w / a o F H m n 3 G z j o o f L 3 + V B Z S h i v s Y V G P 6 J s z h X j 2 N C Q o + P 2 n 7 1 r 3 P 1 y p i N C 4 2 k T 4 b J o 8 Q g A v 4 U v f J 4 V p O U n 2 e 4 n 0 A s V T S e y K O L / g w V V R 5 K / Q o s V S E e O m 7 1 l R Q g N 4 7 n H z 6 L c T q q L f u b 6 I b y d q r F 3 H U 1 0 S l I W d T s O A X t z 6 P H 3 D 2 X P I o v / s 0 D W L r 4 P H Z O U g l z 1 2 N 8 Z j 9 2 7 7 0 V W 3 f c g V 5 s 1 p 5 n p w g k v q t f C d e N r z R Y s 4 O a Z J B j a h s P o W u D r T q O H z + G 4 Z F x t r k 0 6 s i 7 6 r u d T 9 y M Z + x H + y z K E 2 / p g 3 4 L f 8 k q k 6 G u U J m N H r b x c p E z 1 i u S 9 K 7 l T J J R J 0 b + y R h i S z h y 5 D i K B c o z M Y 3 t 2 6 8 j L 7 V c K o c T J 5 4 n X h N m I M 5 g N U 2 u y S p 3 G 4 w M T G A 8 l 8 J z K 7 r c W z C E T 1 R O K J r w u x R c i 1 u l O / G o 3 p L D E X 2 d l c e x U m l h f W 0 B x d F d K A 5 N k 5 Y i M x q 9 Z k g B w s 2 e O q t i l 1 F U 0 z F a H A 1 b h 1 X 3 M X V t y j Z c J B M P g u X V J 8 J C Z g + V X z M m 9 K I i h k L Q w E L U M V Y M l V d 3 H l m e W 6 9 t q T O v l E K I u T I 6 P S s 6 2 T 2 P Z L C I W J Y W L U J a r K r W G I 6 H d 6 E d c 8 + 5 9 l 7 R F 7 h G B H G V I b n v b j L D G 5 l w k t K L s U o D B N o n A Q p n K Y 8 U R 6 l I q v w N P N s I c e v I M O q J d x g t A j 0 x V t F I C i D j y D G R V y 2 x u V R f 9 Q k 9 e r N O h X D e x o S r l 6 b V X V q j 8 4 S f 9 s u w Z a R q p 7 F P r f 2 I X r i H v Z O 6 l 4 c O J + x i 5 Y W j e P j b H X z 0 M 4 x + m b 3 m i B r 0 j D q n 3 2 v g 1 N F v k P 4 + F p d K O L B / F L u m h t C M H U B y d C f x d E V 5 r U p X S P D R 3 3 g T C d d H y c H M Q D R I + e S N V R f q f O E r o z X n F P R w / I X n s H X b P k c v U 0 k v Y 6 V K c h R y i t q n G U L x 1 r f T m H I E 6 s t F O d V e L t 2 1 / T I C O h y 1 9 U C T x b q u + b W 7 2 L J 1 n x m D R S j J g l u N o 3 4 l z 7 n z J z A 5 p t p F T 5 Z 1 + / m P 3 2 E p o Y x H z k L 9 e 5 o l c 7 W V X J 1 s K B N u f W T 1 o B d j p x i B T p / S g t k J D I 9 u s f 7 k i P x U u + 4 0 7 n e V V k o P V V s 6 I 1 X E s 1 l G G k x I n n g Z S I 7 S i 1 S q h W q Z + q 8 Z x u r C h b D H n U L q J c C T 0 K 2 w A y p d j I P n 9 H r L F s P d K o o 5 M o N K 1 e l O M R J s o U f K 2 o P T h Y g I l R C k / G K 0 h F I s d F F d X U R 2 9 H r u r 9 p + e U g x 0 r w 6 k V W + T V w d s / n 9 + O p 3 k U + N Y T p 7 U J J B L l e I m O f y c Q 0 m o v 1 Y g n T z C E 4 2 L + K m 6 b j N 9 E m J Z L y q 8 R Q 5 G j X i J E f B t s J L 3 4 W D j E h 4 q C 8 z 5 I g f L I n Q X H 8 R 2 f E D l u P b J A 3 x q 9 f J l w h / b a U c X s n D 6 p y d W y u l 8 f d / d R z / + F + u E 7 E k j p 2 o o V p t 4 8 Y b R 5 G K 5 V C P v 9 3 6 M s N Y O 8 N I S A + Z H a f C 6 b o M C b b + U u S n o 8 2 n n I P p j a t n 3 I S B 2 r u U 2 N U I o o W 9 2 A y Z z p F s Z I B K B V 8 4 + p R F i G y W R k z l k 3 c V L 8 z R a W K q p 0 k B d 6 1 N E d B F L U 2 X u 9 R f B m V 8 q D m D l y J b F K I x K r t Q f x Z 1 2 a c 3 T J 0 j f n k n p + M C O V K 1 U x 0 k O R 0 / / i x 2 7 9 y D V G a I y k 7 n w H G k v P o u H a h T f 9 x 4 F i p M J j q u 9 E t 0 y i k o 4 n Y a 8 6 y n F 1 F p x J A m H 0 c n 3 P u V l c K J M c J z 0 7 m z R u O W x F m b q 4 E c l C a i h I 9 A f N A l h W K R m l B b f i J M J u p g R k c K 1 9 x C 1 3 A E Y e Z G d H r M k d N S V i c Q 8 0 D t Y 1 h Y K m N 8 6 9 t N g R Q 1 L M Q z x x T T h K n 2 i 0 H 6 7 l M c G W c u H 6 B e p d W L I C L u I p u r h w Q 6 T 9 8 1 l s 6 T J / D T w V K Q H G s V C d A b o 1 c q e V S 1 V X H f K p 9 H v v l 9 f O 6 b 8 / j 1 T 3 y c t e G + D c M W T h r D 0 g S l M y Y Q e S B 6 Z + 5 X e u C P C 6 R E z d X n U J i 8 E Z o H k B A l B L U T T s J B Y x p v p C Q 0 5 E z 8 B D 0 s v 0 u T C Q / / y T t x 5 2 / 9 A P 3 Y D U B x j 6 M l u o C t t F q R S I Y i J a 4 x M Z d i S G C i x 3 t 6 O Q V d c 1 F b g b y z c J R h a I J C i i 5 F l m K I D h n N I H i n 5 p X e G V e A 5 w 8 9 g X 0 7 R m j E r P G o F H I o w k / g Z e E V T r 9 9 i q V 2 P v 3 z T s n J r G + O x f e l c T V d 3 q B D E F 1 q o 7 4 E P i 0 V o 1 Q D C m d T a i q p i 8 z z W F p Y w u z W v S Y H 8 V w G 5 C Y 4 u J U T p Y M T X h p P / Y o + 3 R 5 z / N h h 0 5 e h o R y m p n c 7 + Z D n i s B 2 5 7 J S O O q X w D l T l h b q z y K f i 8 Z X g h h p C V m X i S 9 u c s P V T g K r n a U T 6 6 u L Y Z a R R / m 4 l h r Z M x 4 C L U t x d Z E p o S k Q 8 1 I y 6 f j x w 4 h N r l g n 7 M 6 2 H m 6 a / a g R K y N Q t M m z q K y x q D R m k o G N i w 9 h Z M c 9 V E 5 3 L U B M F 4 h 4 E e 1 S G W d E 6 l m p h R e O 2 k i g X o A i x o d 1 4 S l G C F S z 9 a r f p l N I 4 e J y E t f d 8 A H D X + d p 6 r V P x s a Z 3 v S 6 0 e x c Z C S O O Y 7 B U g Q Z m 5 4 H o e s 1 q R S 9 U Z s C 4 T j y q l k l z 9 0 a C + v H q Q 4 2 T W V j 9 6 o J 1 D X J w r p L 9 H S q C 3 j 6 r z L Y 9 d 6 f Y G T 3 f Z G i K O J r t s l N N Q u k M O o 3 z z x a U V D C k S K L b k 0 U a Z s v F o k T D c U 8 q 5 s a 9 k 5 E e D v e O X m 5 V I a 1 J R V e + 1 w 7 X Y S X B 3 e T H U q 1 l R a + c O Q p j A 1 n M D y u i 8 6 O l + p D + E h p x H P h J G k L f / X t D d g b l G A w 7 V T U l L P x H t y B 0 j E 3 K e C n m q U / U l 7 h 5 I w h q n F M 7 i 5 j O X f 2 G L b P j i K e m b F j i g Z a h C r 9 k B F I B 0 y 5 q 8 8 g P 3 W Q 6 e x R p r N 7 m Z 6 5 m t + n u 8 4 I I k d I Z j h D k N y 4 f 2 B W U M 4 5 R n x C j u W v f f m U 7 x K Q z N n n Z l 8 O Y q p j d N u 1 a g K l F h I m d 9 v g A s d Y X / i 2 M L J F x L i / y 8 E L g + p i D N Z t B B K I F N r C + t g 9 1 q Y 5 9 6 B d E B R z h J h T K O e p t d V F W + 0 T E + T x l D 5 I w Y S 8 e C B C u 1 4 Z e Y 4 z B r c 2 L W Q h P J I L 8 M h P L 2 J 2 y 2 4 T j m g z Q V E h d a F a i i U l 1 T m + 2 B X j d Z H R W G w G 3 L X I b M Z c P o l U + y n k Y 9 / B c P r 7 S H U e Q F B 6 F L X O 7 S i 1 7 0 M D H 0 K Z 2 2 r y X e j H h w x P O a Z u r I B u 7 h R O P 7 7 D c J P y a B x L K y P 8 p T j i s Q x A b x 2 0 a E S c p c S S m Z T T j E 8 e V o 6 K t I g f p i j i l R 2 L F F t 8 I H 0 m O + I g W e q 7 n I S P b l o N I i W U E k g m + 6 6 / F Z M j A f J p l 7 q p v c m F I I e j 6 G 6 8 Y d + S o 8 4 X K K 2 S s 5 M 8 J Q O t u F C 2 I l A 6 F H B M g Z R e I F r E F z / z p l p V s n W T I e K 1 0 l o 3 k y f c Z E z K S P b u v 5 U a n b d r V w J N A H j N a 8 x / B 8 W h O N O 5 d f R T 1 7 E U 6 W N m y 3 4 i I A N w h i 4 H L y M R y J j E X 2 8 A x i e C j E k y k c 6 J N 3 U 6 P W 9 M G X P i k T G J C A / k h 9 t E h i n d J M S E u J 4 d 4 L 2 + T p Z A J W D 9 1 q B K K / r r P 8 W R I 6 d R 6 r g p X 9 U 2 H v R y 5 h u n P m T M U H s x X p 5 I v 2 0 2 L F I e E V O u h B j d + y u s y b h P / R N J M V R g B q M t P / K g 9 X C R + 1 w / U m y l j c L N I C L I M 8 U K X P v G 8 x l Z q H t 4 9 C c / i v a 8 F N S v B 4 0 v 7 6 p Z o L B x H p n G g 2 Y 4 9 k l 8 n 2 P 1 0 E 7 e R u O 5 F 9 X e + / n 5 A O q Z u 9 C j I 1 I 0 U 8 Q Q r 6 S I E o q M V M r 8 H x 9 q 4 P q P X I f 6 9 l U c X Y w u y P I j 5 Z E j E w 5 2 M V g 8 j g x b 8 p D 3 l i G J I B m h F E G C 0 4 S G r u M p Z Z G B a X W G + K y x f c 2 i t v p o e Z b w U H + D M 5 K 6 X T 5 f d C 8 W N 5 x 5 X p i 5 3 h Z 2 F o d c 1 J R R C o S X x t V v O c g u 5 W D S I d 5 6 t Y 7 D S 4 5 M y 3 g U T X V 5 R L U D 8 S a N o s 8 e c k J Q O 4 + D 9 k s X p P T e M T s e N C z y e d D Y w j 2 W K B D v N P I Z O q R k y y 7 X F A t 9 p C b u J n / i q L f I h 3 j W 8 Y O g f r 1 x C + R U v b y l S 4 r Q G k 8 f 4 S E Q n 8 U / d 9 l h E + T A B D J k I m T f X w r c T 1 w 1 R k x E a q y 1 1 i k k M v I q b i B Z q E P C R Z C L l R H k t z h l 3 j l 2 J 4 q Z K U w X r 8 e e k f t w w 8 w H T T H M K / A c M U a z f v K M 8 m J S L n k 7 K Y 0 U Z f X U j 0 i I i 0 B S Q o 1 n w N / 6 L g Z I 8 U Y y 2 + 2 3 + p D w z G h 0 D v v z H l 4 E K 6 + W V 9 w w N o 6 7 Z + 8 0 D t z g i t A r g a O b t P W W M Z x 8 y B l P / H t I 9 J d Q j r / P J j T s 0 7 0 X 7 d Q u M x w r 3 K n M 8 t j C w d c m E o R w l E L p u 5 R C U f D 8 c g c X 6 g U U t 7 8 D n / / h k g l F d N h F S u I t H N S H 2 u u Y t o 7 3 N R 6 j M k V t B K J N b Z V F q A 6 Q X n u + a a m P a E l n 0 v z k z O g U 5 Q X a b y m Y y d J B r V I y R V L E E 6 8 l 3 2 D k L t T W l k x Z W 0 2 X l o p G j W 8 4 8 K O 2 m n j S d 6 2 f s 5 S Z e A s v 5 6 n F e t 3 L 1 T Q D 1 H k e R 1 + r e C N U J L C I Q C c h 5 6 3 9 + g y C 5 C 3 o V o 6 R 5 3 T W i Q z K F w / Z v l q N + t B l Z k U D 8 U a h y S 7 J R i m 5 D F F 4 C R T J v Y F J X s J J O G j / 5 W P K W Q n E R 4 H V z O S F N 0 r R 9 3 J g 9 C o c S v h D C a Y l T b c u S Y i I U b m 8 X s z V Q y q 2 j G z y M C r N V U Y j e g c a U y 6 Y x k h 6 u 4 V 7 e V w J T X 2 Z 4 D m o P K M 8 m 5 g r x o i Z Y p w M I D F 2 N w l r o L P y q J 0 r o r S W S 4 b n o 5 T G V 7 i W g k p Y U j a l n Z 4 R G k N j a 0 z L 6 y N P Z 0 D C s / m 0 C c 2 D G O 0 h 1 3 v M D G g o 9 Z A 9 b F G P R D P j 6 d 2 P Z u q m q N W l I I P R 2 B K g v J n G 8 0 Y t 2 k W j v J t 4 J 8 P S v v / r 7 4 x j 7 1 g D I + U L + M 0 W U 4 r q Y 9 a H z p P C C e Q I x A M T G H 9 7 j 6 g U T W 3 l 8 Z 0 8 X B r j e N s x P k t W c l 5 a X C u e K J P Q P q V y 5 t w I 6 k O R N 0 f + i q c C l z 4 7 Z 6 n + P O f 0 K L l O O 4 3 z 5 0 + h W z p k t E r p 1 S e 7 M G j U K h s p l M O B t F C u c q i m n B q P H 7 s F h / L 0 K b U i m h F I 0 N j K T H x q 6 f c L H F 7 s p r V g d 0 8 P D d F R p H q 2 Q q F S p W 7 k b r D 1 g m i c Q D 7 r + h b / R I c M R T q j y Q o t K l D 0 3 Q D i 5 I 1 K e A p H 8 V W G J 1 B 7 g X 6 L 5 1 q A K 1 z E M 7 X V d 3 d O M n J G L z U s O Q 1 7 4 Z o V 4 h I C U z 9 1 p t p h o 0 G v g v x Q A e W y s 2 T l m o 5 J 6 p x K R u S E o A x P R A l p G Y X 2 K 0 o 1 q e x C R s h r n w S g Z / u d P X s e + 6 + / D o 3 y K r J D s 6 a k A k + o D N C N Q Y I o T T N 0 M k h b G Z I U R m 1 l a N q 3 E Z 0 I w + G 3 M N 8 u 4 t H v v 0 B B J n D / O + 8 k 3 h d Y c B G v d h e 1 7 q 3 R K o N N 8 A y 7 G o i R E t 7 l I A X V 9 S w V 4 j I k O S j H D y 0 V S l D I L T z z W Z 4 X b + L W T 4 3 a h W G 1 8 S D + S R k k J D N M 8 l C / Z S S i y 6 a A u V / O R T O D b p b Q 4 W P 8 5 H e f M m p M t 5 T J 8 c M M k W 3 k l P R d R i I 5 O a P O G d 2 D v F f 0 F B s O H 3 o c 1 z P A x 0 f e b u d K U Y W X p b M 8 X x d 1 a z Q u n S 9 j 8 d d y Z G w + + q g / j e N 4 4 h w F m / O 3 W 7 o j B y u 8 r Q + 2 0 W q T V P 8 0 e q l Z J E P W M S 3 y I T V i / Y g f Z r A D o F m 3 Q q 6 H 0 u I Z B B m X j f j Z O g + a C f X 6 L A M X T / 3 W 0 y M + e h 4 I D 4 3 n 8 R U I v 1 x + i D j X T A b S P / F A P J G u u 8 k W N 7 l m B i U m D g 7 q n g / n c s 9 C M c Y U Q S m G L m C l N 6 4 p q F N b F E r F E b H a p w 5 7 6 8 8 g O z x u a 6 I C r Y T u s R h f O 4 6 2 r t s U 9 l J C R Q p c n i l A v 3 o c Q 7 M 3 o F J 2 Y X U Q / B T 5 5 a B W X u 2 F j x T W R U h N p z Y x F G f N I + Y U G L I l A O L W L g + h k b 4 9 O u v K o L p P B n 8 1 E I 5 X M z r h I 4 U V i I + 6 0 i + M v b A O f Z Z 1 z / 6 z O H j / z S x 8 a y Z I C V T R L k V + 6 g q 9 a M l Q H n I k f m 3 b 5 e B 5 Z T O b P C x l d t P 3 q o O Z n l D Q A k t D q T i X K + L l M K i s 5 q B 4 j m Q Z a 5 9 C X 7 d u J L a Z o k n e P u p b B r F h t C 6 V t X M 0 k 8 r o 5 P b r w r O L l A X W b T J y O Q b x x S m j W 2 T c b 5 1 D b n i G R v w C 9 u 7 b x 2 i Y J i 3 C f d P p y N m Y k 9 K M m y Y 2 B v n S L W F o b H T D 6 Q u U L S h L E o g P U v q 6 v e j X g Q U L b u W A v M x k 4 M J P P B d u 4 o V g 0 I l q J l a T R / a d O t q w h Q D O w V l d r G l z q w n M a 2 l 2 R T l p l p 2 w D l r 7 P n J T t 6 L R H k K / d g z F y d 2 2 P M P d 9 0 M G t t b R W D t t F 3 Z j 6 Q m z W h W G S n n E Y I + o k B d R g 1 5 J I K T z G a Y s l b N o J / Y b g e 4 / g V s w q X 6 k F I q g 3 p s 5 T 9 t E o r u I T O o s P R U J F n / 1 Q H 1 C o 7 M b 2 Z G L C F c r K O d / 1 f a 9 E e A 8 0 2 a a c D k I N 9 G / c b G T e E p A M g 4 p q R 6 i 8 v T / 3 s H U P e v Y c v 0 0 c V b k d p M + S n n p 4 y i s G g W p l E y 3 E 6 h O c d H L K / w g y C A F 8 p q K g o N A V N j n s E 0 K K E 2 z 1 9 5 Q v o M G q l p L N V l O 0 / W R k o g G p a M a T 6 k 0 G q d x / F w F + / Y f 3 H A A M g L v P A Z p V u R t 0 j F L x q r h 5 K T q 0 b p F y 1 y 4 l Q z F x z b T / Z W m n j K V w s T Y M D o 9 N 6 F w J f D G 9 E p Q K J D W S g W 9 w E 2 6 y C A G Z a X A 4 V a P O J w E 0 l n R 6 v k i e o S f 5 L b h u Q n S R T l G L w f x w h u a L g 8 p o O h 4 M D / 3 Y j h / c Q 5 N h r i 7 7 r r F O l Z U a d e X k S r u Q p X R S d e n F P b V m U K 5 a p m N l E a W r u K W 3 k D H h Z C b 5 X O 5 t A b 2 t y d L Q D r u k T d F Y c Q b G k l h 5 e T 3 k J x 4 z 4 a X U H s J T 3 2 Z 8 B p l Z N q H k R p a Z + S h Q K q s 7 z K 7 k Q k e R y v 1 s Y 3 U 0 v c 9 z P o I t T p K y c 2 3 P L w S K N 2 9 X D G v B s J N S u K Z L P B G J B A + M g 4 9 d t q D L i k 8 + 9 k W 0 j s v 4 J Y P u h X + E o T Q V r q k v q S o L k U W D 5 2 w B 6 O f p 1 M R y q e F H n j I 5 K X 9 l x u i T 3 U E c n L y r J a + Z e V 1 S 7 b f X R 9 S L U H D Y F q n P h Y u H i e t I Q r 5 S R o f l Z / j a U z P a y m g c N V W C m x T 5 V Y b V m 0 c 1 T J K y 4 O w z j S u h m K x g D O n z m F 6 d o + d b y U C 6 f R b B 4 q 4 7 n L K 5 o N Z L g U / 8 S I d G g R N r J T X K Q P 2 J 5 D B C x c P c i D C d z D y u O n 9 w C a E B s H L 0 / N c E x 6 6 R u l l 7 N N Z 1 W B 2 j V E p n / J y K Y b S B S t A K Y R i o Y f q 8 j k k i o w c E h K F I c E 7 A 1 J 6 5 C Y H N J D t 4 1 Z e S E h K C P K a H u R 9 v V d w 0 5 K B L R N J k m F i V r N y D k M T 0 y w 2 x T Q X a v u V k 8 g m j y B I k 6 k N G k + H 9 V l 2 n Z 6 A x t T d h n Z q t x l N v 6 2 3 1 u m 2 + k v T M T M o / i 5 1 7 o / 2 v H 6 Q A 1 E 0 l y J 6 5 R a I f n l t D z a L J + 9 O G D Q E D 3 r w / P O f Y w 2 z c x 4 3 f 9 A 9 t 0 J t x D c Z k l d W C d N o I v / 9 m j M p p / h v K x 6 o w H J u 5 n g k Q J O i 0 q s R y s o p h t J J g c n X t u Q T / w b v F B 7 k 3 U Y 0 c I 2 N Z h 3 r d S s 4 c v g o 9 s 7 2 k B i 5 w 3 R E 5 7 l s w c 2 0 D S q o Z G h 1 S J 9 K 1 l 3 C 8 T M 1 X D f L 9 s M 3 k l c x M 1 a P o 8 B H c X 9 n 9 d V A R u q d j Q N P 3 S a k k n 3 E w x I a X b d A W r w V H Z 5 O O U 8 Z r P b b j D b 3 e R l q v y K 7 S g A d 1 3 g 6 p t / i u X d g 3 p i c D T j j t 5 d W G 8 N 4 Q i Y 4 j 0 R f N 9 0 x F 8 7 u Q K X J C E D L d c K T p 3 V 5 v 1 I 6 R R D L g x m d B g s 4 M V g I W B s y S S G + m F t H p T 6 y g Y C H Q W V L 1 3 + C z C i N M G T 6 U m X N k 7 w V u e K o e c 5 C + G M i 3 E C p f + 0 v x R 5 q f Q P B U G b j z t 1 r h U G G C c y 4 y R t 5 J D H X e / z B 7 4 L L D d q D q + 0 2 p 7 / t t n Y p L d O v Z / 6 C T m X H a d z + 4 d v I h y i 9 c 5 Z h 3 / X x t a T f D n p b X X Q U 6 J q P x 0 c 8 1 p 0 B c m D O w 1 / u v c f p u N x K l 0 H Q s B 7 9 y 2 n z a T p 3 E 3 / W f I 1 5 u 5 C q N n I e k q k 5 G / J O y q l x q + V z W F 2 r Y X F x F b f c e h P P z d t E h i 7 o q n / h q B U T W j O p c 2 V M g 3 B 5 V B J / L f M h S B 5 u N n j T Q B S t 5 J g G V z 0 I F K 1 K y w s I k u 7 x 3 t J f y c M 7 / 3 x e a x n d Z M O l E f L K c C X H I U O T H o v u o F / 5 U n h + p Y 5 l F o K D w K 5 x 6 1 R g C q k F i Q q F d g I H l S W K m T I 2 R S 1 F H d G l 6 C b Q M e + 9 d C A b f A u 1 8 A M b i u q N V G / 3 K 6 Y e R l j r o 5 y 8 H 8 P p H 6 C 1 N k o v R q X r L 6 L a v h 3 J w l Z L I 6 6 k r F e D W N h A M f P Y p Q Y 1 g J N o u F K f E r p W A + g i q k D K J K E L X 9 E k 3 M X Q K y n r I G S U 6 m k B I M F 5 a y 3 Z u X S 8 s H E W h 7 4 0 i 2 b u N A 5 + V J M 4 e a t l C 8 Z v P 0 n k x v H O R 3 3 5 u k D G J e O U 0 5 F x y b C 0 T + v U Z A B X o k 8 G r V p K / Y g m b z i F o T E a w a p 9 9 3 c B D I L d S t H R e s A U j j z / J G 6 + f h L N / j T S w o v O R m O 1 a h d w d m 6 N 0 S G B L b M T S L K u 9 o 5 G E y 3 q U 5 F I z l Z 8 9 M u Y v B 5 d D j I 0 y e y l x u Z S S A / m A E T q y x l D Z x X F 0 V F 0 Q 9 Z B r P G u x J f B S T D p c 6 + v c S / l g a f F J u 7 I x 8 t 5 J D u J P b 3 c e 4 k x C W g S t l U n W t 0 r w m R M L r w X I i V h v k x B K n p p s a K E I w U Q Q q o H 1 L b X W O C 5 7 p q F 9 q u / f q e J Q u K 7 C D p r t n S n n N R 7 p g J U q z c i P b q G J m 5 D q f c + Z E Z 2 G q P l + T T m q 4 F + 4 G Z o 4 t 1 l 2 x q Q G V I i R R v P V H n 0 X H Q N Q s q i 5 U e q J z 3 o V n V d A B W Y 0 k S p n J R c g h w E K b 3 A i v 3 I m A S D D k G C 8 B A w C 9 j 9 G 3 N Y u a O L 6 Z l 9 m J r c g v / H Y 9 8 0 Y 5 J w B B p H C i d e K r X 0 x u S v q 8 m Y d I 1 p 8 4 1 6 9 N o W b V 6 q N A I Z j k D 9 e G M S d F p O o c V n P z s 2 C P 6 O Y m U l e / f d j K M n q a R D 1 I 3 V w 7 b 8 R 5 E g 0 T i K f T y 2 c 9 c N z C 6 2 b N w d I A j p o n 0 k 0 g 2 Z S i t 9 N J C M R Y M H X x v J a C 4 3 J o E z J s o l a u f o 2 K R X 0 + k e 9 B S r T H E b K l U 6 U 0 b X W O N I d O R S k D G Z L l C f R b + M S X w f B M l V e i 1 n L G O S L s s Q P c h O g i d P / c 0 G J t 1 + x m 7 T 8 H D 7 R J + R 5 Y M k w B W v d u 0 n O q a B 6 5 e E P n e 1 2 + f / G k z C 6 S 8 9 j H R u C d X 4 h x B r n S c C x 1 C p 3 Y Z + w s 3 E X A 7 F x r e Y b r J Q z / y a C V 3 K L s + r v i 8 P t x 4 0 l s / l B b 7 g H u 4 + S C 4 U U e q + y / Y L l N I p X V W f U m 5 d G V d b 9 S + D E L P 0 6 G L d 0 T k I G k N 0 i Q 8 Z 0 q X V B n 4 S Q 1 F C q a / 4 8 0 q g M S W U 1 u p p + 3 2 a H l M v 2 D 5 y + I g p 2 f b 3 3 I K 7 J 7 e i 1 1 5 F v H 3 e l E 6 p j P C T 4 x J o L C 2 H S u S 3 o l O 5 g D B 3 g 6 0 i U E q k p / P k h 2 f I u z K / u 4 u T X q m 1 V E p v t G 9 1 G R V k k N y d z N B I 6 0 1 k C 4 w 4 1 S V G k E u n q z 3 8 t / / m f 0 I + l 8 H / 8 G / + J Z 5 6 h k q Z K K K Q H 8 b I 6 D A V N a B M W / Y u X h n R 4 C y a 5 E I U T E l 9 4 e 7 3 i 2 + q C w c j 4 i C + g y C Z K b K J / y T U e H J 5 u 8 F V 5 J p c E T 8 V q T 3 I A H U D 5 / D k l D 3 g h i l B d O R S 8 G m h n J n G 0 z j u Y u + l O n E 5 6 D w z q H M r 7 0 a n 6 / J x w Z a x R 5 F J r u O 2 Q g O V 4 D 7 E U 2 7 m R x c U N a X q l o v 4 G 8 y c l 7 F B S b R u s v O P p d X x Q p U G M u p C 9 y t d D z K j l S E k v 4 d u i d 8 n P m K K L 0 W X d 1 N k c Z 7 N u t s Y + 3 L w Q i l 0 f o R 4 o Y s G P u w U 3 6 K D y v L I 8 5 M B L X p H 0 S R j G P T M g 3 W E L W V h O / / b a g A q 5 O W z l h 4 U y Y W f d n s v 7 G n z k G g t R d / Y n v 2 l R r b g x / 9 h j a l q G n f / c / K x s 0 6 j I v + r L S y u d j E y o v Q O m B g b w n p J T i V E u d o 0 v H f u 3 I o u 2 3 Z 7 q j M k J 1 c T p 5 N A t e 4 i 6 c g o H V O T d S 3 5 q H 4 6 H e J l P C S S r X X y R q v u N 6 O q I N R z B u 3 u V T b l c X o 6 f v x q F n 6 4 D b t V D I + P o L S y Z o 9 p l q w k J / F n s F 7 2 q a q v o 8 3 7 k 0 G 6 r q W J m E F n d K V r k G 7 S Q m 0 c r z 3 f L + e / z t X t 6 n 7 l u 8 C v F h + s j / O 5 H h 3 O G l o 9 d 4 F f / Q g n O W w 5 1 B 7 b K Z L K c Q p e L i 0 V y H j 9 7 O A l E a p U 3 4 F C Z h 7 x m F O s g z E V v 3 n U i v d R C O 4 m M B M C c 3 C F X U t 5 e L a e F y D w V / G F n P 2 m 8 P L B t 4 3 3 L z c 5 o L Y S g m 7 u + u x n / w q / / f H 3 4 o s P f A + 3 H N i C / / l / / R v 8 / u / / P v u J 4 Z 3 3 v G M j I g g u L z 4 F S u / y i e c Q p B k t q j H U 4 n c h N z R t C l s t r 1 n u K 7 x 1 Z V 8 X p O X x 1 K d D V 5 M r W o P m 0 i t N o y o C + 4 u 9 / t F R X n i + U F e f 2 q M o 9 0 o F r f g h o 1 b a J C V K B e t I 5 t y 7 c e u r Z z h u H 8 9 / j / x b 2 4 4 D H z 2 J 9 P T B D X o H Q c p p a Q 9 x k W O 4 H O T Y / L T u y 4 G K c n l z r f r X R I g M S 3 z Q Z I E i / K D y + O l 8 X c P R j Z W + r v N O Q n q g B Q D r 5 5 9 F r H j A e O V W y 1 + q 7 I N 1 p 4 6 J d y + H p 5 y c P Y x G f U R R x 4 M 9 S 5 C O 2 4 P w U M n h r q W 5 8 S z K 0 C g k Y 5 + x C A Y d Z d h v Y 3 g 0 x 6 i p J X e b e A 6 C M i 8 5 E O E p g 1 b a J z 3 R m K L B Z 0 W C R D K J / z / 5 2 i l j n 6 C K z Q A A A A B J R U 5 E r k J g g g = = < / 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 N a m e = " L a y e r   1 "   G u i d = " 7 1 3 3 0 d b 3 - 6 a e 0 - 4 0 2 9 - 9 8 7 2 - 0 5 b b 3 b 9 2 c 3 2 8 "   R e v = " 1 "   R e v G u i d = " 7 1 9 b 5 b 8 f - c c f 2 - 4 0 2 f - a 4 e 6 - f 7 3 9 8 d 8 7 b 7 e 2 " 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CABCD553-BE1A-4883-84A1-91F2814E4418}">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D6ED9273-2CAF-4208-A625-9300872552D7}">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مقدّمة</vt:lpstr>
      <vt:lpstr>صفحة الإدخال</vt:lpstr>
      <vt:lpstr>ملخص النتائج + الرسوم البيانية</vt:lpstr>
      <vt:lpstr>نموذج حساب مؤشرات المعيار</vt:lpstr>
      <vt:lpstr>نموذج موازنة المصروفات والإيراد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2020-02-07T14:31:40Z</dcterms:created>
  <dcterms:modified xsi:type="dcterms:W3CDTF">2020-04-11T19:50:23Z</dcterms:modified>
</cp:coreProperties>
</file>