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SUS\Desktop\تطبيقات معيار السلامة المالية\"/>
    </mc:Choice>
  </mc:AlternateContent>
  <xr:revisionPtr revIDLastSave="0" documentId="13_ncr:1_{524D9C37-3EFF-4E44-AB37-78713B65A20D}" xr6:coauthVersionLast="45" xr6:coauthVersionMax="45" xr10:uidLastSave="{00000000-0000-0000-0000-000000000000}"/>
  <bookViews>
    <workbookView xWindow="-120" yWindow="-120" windowWidth="29040" windowHeight="15840" xr2:uid="{28A22E78-B66C-464A-A151-72196282017E}"/>
  </bookViews>
  <sheets>
    <sheet name="مقدّمة" sheetId="3" r:id="rId1"/>
    <sheet name="صفحة الإدخال" sheetId="5" r:id="rId2"/>
    <sheet name="ملخص النتائج + الرسوم البيانية" sheetId="4" r:id="rId3"/>
    <sheet name="نموذج حساب مؤشرات المعيار" sheetId="2" r:id="rId4"/>
    <sheet name="نموذج موازنة المصروفات والإيراد" sheetId="1"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3" i="2" l="1"/>
  <c r="C19" i="1"/>
  <c r="C18" i="1"/>
  <c r="C17" i="1"/>
  <c r="C16" i="1"/>
  <c r="C15" i="1"/>
  <c r="C14" i="1"/>
  <c r="C18" i="4"/>
  <c r="C17" i="4"/>
  <c r="C16" i="4"/>
  <c r="C15" i="4"/>
  <c r="C14" i="4"/>
  <c r="C13" i="4"/>
  <c r="C18" i="2"/>
  <c r="C17" i="2"/>
  <c r="C16" i="2"/>
  <c r="C15" i="2"/>
  <c r="C14" i="2"/>
  <c r="C13" i="2"/>
  <c r="I21" i="5"/>
  <c r="I15" i="5"/>
  <c r="I9" i="5"/>
  <c r="I12" i="5" s="1"/>
  <c r="M5" i="2" s="1"/>
  <c r="J27" i="1"/>
  <c r="J26" i="1"/>
  <c r="J24" i="1"/>
  <c r="J23" i="1"/>
  <c r="J21" i="1"/>
  <c r="M8" i="2" l="1"/>
  <c r="M14" i="2"/>
  <c r="M15" i="2"/>
  <c r="P15" i="2" l="1"/>
  <c r="S19" i="2"/>
  <c r="S18" i="2"/>
  <c r="F21" i="1"/>
  <c r="F22" i="1" s="1"/>
  <c r="F23" i="1" s="1"/>
  <c r="F24" i="1" s="1"/>
  <c r="F25" i="1" s="1"/>
  <c r="F26" i="1" s="1"/>
  <c r="F27" i="1" s="1"/>
  <c r="F28" i="1" s="1"/>
  <c r="Q15" i="2" l="1"/>
  <c r="Q17" i="2" s="1"/>
  <c r="R15" i="2"/>
  <c r="R17" i="2" s="1"/>
  <c r="F15" i="1"/>
  <c r="L15" i="2" l="1"/>
  <c r="J10" i="1"/>
  <c r="H10" i="1"/>
  <c r="P8" i="2" l="1"/>
  <c r="Q8" i="2" s="1"/>
  <c r="Q14" i="2" l="1"/>
  <c r="L14" i="2" s="1"/>
  <c r="I14" i="2" s="1"/>
  <c r="G14" i="2" s="1"/>
  <c r="P14" i="2"/>
  <c r="J20" i="1"/>
  <c r="H16" i="2"/>
  <c r="J25" i="1"/>
  <c r="F6" i="1"/>
  <c r="F7" i="1" s="1"/>
  <c r="F8" i="1" s="1"/>
  <c r="F9" i="1" s="1"/>
  <c r="J22" i="1" l="1"/>
  <c r="K21" i="1" s="1"/>
  <c r="J28" i="1"/>
  <c r="K25" i="1" s="1"/>
  <c r="M10" i="2"/>
  <c r="P10" i="2" s="1"/>
  <c r="Q10" i="2" s="1"/>
  <c r="P13" i="2"/>
  <c r="Q13" i="2" s="1"/>
  <c r="L13" i="2" s="1"/>
  <c r="M6" i="2"/>
  <c r="P6" i="2" s="1"/>
  <c r="M11" i="2"/>
  <c r="P11" i="2" s="1"/>
  <c r="H3" i="1"/>
  <c r="K20" i="1" l="1"/>
  <c r="K22" i="1" s="1"/>
  <c r="K26" i="1"/>
  <c r="J29" i="1"/>
  <c r="K27" i="1"/>
  <c r="K23" i="1"/>
  <c r="K24" i="1"/>
  <c r="K9" i="1"/>
  <c r="I27" i="1" s="1"/>
  <c r="N27" i="1" s="1"/>
  <c r="K5" i="1"/>
  <c r="K6" i="1"/>
  <c r="K8" i="1"/>
  <c r="K7" i="1"/>
  <c r="I9" i="1"/>
  <c r="H27" i="1" s="1"/>
  <c r="L27" i="1" s="1"/>
  <c r="I5" i="1"/>
  <c r="I6" i="1"/>
  <c r="I8" i="1"/>
  <c r="I7" i="1"/>
  <c r="P5" i="2"/>
  <c r="Q5" i="2" s="1"/>
  <c r="M7" i="2"/>
  <c r="M12" i="2"/>
  <c r="P12" i="2" s="1"/>
  <c r="Q12" i="2" s="1"/>
  <c r="M9" i="2"/>
  <c r="P9" i="2" s="1"/>
  <c r="Q9" i="2" s="1"/>
  <c r="Q11" i="2"/>
  <c r="L11" i="2" s="1"/>
  <c r="L10" i="2"/>
  <c r="L6" i="2"/>
  <c r="K28" i="1" l="1"/>
  <c r="K29" i="1" s="1"/>
  <c r="O15" i="1"/>
  <c r="L15" i="1"/>
  <c r="I26" i="1"/>
  <c r="N26" i="1" s="1"/>
  <c r="H23" i="1"/>
  <c r="I10" i="1"/>
  <c r="I24" i="1"/>
  <c r="N24" i="1" s="1"/>
  <c r="O4" i="1"/>
  <c r="O5" i="1"/>
  <c r="N14" i="1"/>
  <c r="J14" i="1"/>
  <c r="H25" i="1"/>
  <c r="L25" i="1" s="1"/>
  <c r="I23" i="1"/>
  <c r="K10" i="1"/>
  <c r="H24" i="1"/>
  <c r="L24" i="1" s="1"/>
  <c r="N5" i="1"/>
  <c r="N4" i="1"/>
  <c r="N15" i="1"/>
  <c r="I21" i="1" s="1"/>
  <c r="N21" i="1" s="1"/>
  <c r="J15" i="1"/>
  <c r="H21" i="1" s="1"/>
  <c r="L21" i="1" s="1"/>
  <c r="H26" i="1"/>
  <c r="L26" i="1" s="1"/>
  <c r="I25" i="1"/>
  <c r="N25" i="1" s="1"/>
  <c r="L14" i="1"/>
  <c r="O14" i="1"/>
  <c r="Q7" i="2"/>
  <c r="L7" i="2" s="1"/>
  <c r="P7" i="2"/>
  <c r="L9" i="2"/>
  <c r="I9" i="2" s="1"/>
  <c r="G9" i="2" s="1"/>
  <c r="L12" i="2"/>
  <c r="I12" i="2" s="1"/>
  <c r="G12" i="2" s="1"/>
  <c r="L8" i="2"/>
  <c r="L5" i="2"/>
  <c r="L16" i="1" l="1"/>
  <c r="O16" i="1"/>
  <c r="H20" i="1"/>
  <c r="J16" i="1"/>
  <c r="N23" i="1"/>
  <c r="N28" i="1" s="1"/>
  <c r="I28" i="1"/>
  <c r="L23" i="1"/>
  <c r="L28" i="1" s="1"/>
  <c r="H28" i="1"/>
  <c r="I20" i="1"/>
  <c r="N16" i="1"/>
  <c r="I5" i="2"/>
  <c r="G5" i="2" s="1"/>
  <c r="I7" i="2"/>
  <c r="G7" i="2" s="1"/>
  <c r="N20" i="1" l="1"/>
  <c r="I22" i="1"/>
  <c r="I29" i="1" s="1"/>
  <c r="L20" i="1"/>
  <c r="L22" i="1" s="1"/>
  <c r="L29" i="1" s="1"/>
  <c r="M24" i="1" s="1"/>
  <c r="H22" i="1"/>
  <c r="H29" i="1" s="1"/>
  <c r="G16" i="2"/>
  <c r="M23" i="1" l="1"/>
  <c r="M27" i="1"/>
  <c r="M21" i="1"/>
  <c r="M25" i="1"/>
  <c r="M20" i="1"/>
  <c r="M26" i="1"/>
  <c r="N22" i="1"/>
  <c r="N29" i="1" s="1"/>
  <c r="O20" i="1" s="1"/>
  <c r="G17" i="2"/>
  <c r="H17" i="2"/>
  <c r="M22" i="1" l="1"/>
  <c r="M28" i="1"/>
  <c r="O23" i="1"/>
  <c r="O27" i="1"/>
  <c r="O24" i="1"/>
  <c r="O26" i="1"/>
  <c r="O25" i="1"/>
  <c r="O21" i="1"/>
  <c r="O22" i="1" s="1"/>
  <c r="M29" i="1" l="1"/>
  <c r="O28" i="1"/>
  <c r="O29" i="1" s="1"/>
</calcChain>
</file>

<file path=xl/sharedStrings.xml><?xml version="1.0" encoding="utf-8"?>
<sst xmlns="http://schemas.openxmlformats.org/spreadsheetml/2006/main" count="190" uniqueCount="145">
  <si>
    <t>البند</t>
  </si>
  <si>
    <t>المصروفات العمومية و الإدارية</t>
  </si>
  <si>
    <t>مصروفات البرامج و الأنشطة</t>
  </si>
  <si>
    <t>مصروفات الاستدامة</t>
  </si>
  <si>
    <t>مصروفات جمع الأموال</t>
  </si>
  <si>
    <t>مصروفات الحوكمة</t>
  </si>
  <si>
    <t>إجمالي المصروفات ككل</t>
  </si>
  <si>
    <t>مصروفات الاستدامة (الأوقاف + الاستثمارات)</t>
  </si>
  <si>
    <t>الإجمالي</t>
  </si>
  <si>
    <t>م</t>
  </si>
  <si>
    <t>المبلغ</t>
  </si>
  <si>
    <t>مصروفات الأوقاف</t>
  </si>
  <si>
    <t>مصروفات الاستثمار</t>
  </si>
  <si>
    <t>إجمالي المصروفات</t>
  </si>
  <si>
    <t>المؤشر الرئيسي</t>
  </si>
  <si>
    <t>المؤشر الفرعي</t>
  </si>
  <si>
    <t>درجة المؤشر الرئيسي</t>
  </si>
  <si>
    <t>درجة المؤشر الفرعي</t>
  </si>
  <si>
    <t>المستهدف</t>
  </si>
  <si>
    <t>المصاريف الإدارية</t>
  </si>
  <si>
    <t>مصاريف البرامج والأنشطة</t>
  </si>
  <si>
    <t>الإستدامة</t>
  </si>
  <si>
    <t>جمع الأموال و التبرعات</t>
  </si>
  <si>
    <t>قدرة المنظمة على تغطية التزاماتها المستقبلية</t>
  </si>
  <si>
    <t>وزن المؤشر الرئيسي</t>
  </si>
  <si>
    <t>وزن المؤشر الفرعي</t>
  </si>
  <si>
    <t>نسبة المصاريف الإدارية إلى إجمالي المصاريف</t>
  </si>
  <si>
    <t>مساهمة المؤشر الرئيسي الكلية</t>
  </si>
  <si>
    <t>الدرجة النهائية</t>
  </si>
  <si>
    <t>النسبة الكاملة</t>
  </si>
  <si>
    <t>نسبة عوائد الاستدامة المالية إلى المصاريف الإدارية</t>
  </si>
  <si>
    <t>إيرادات الأوقاف</t>
  </si>
  <si>
    <t>إيرادات الاستثمارات</t>
  </si>
  <si>
    <t>إيرادات الاستدامة</t>
  </si>
  <si>
    <t>الحد الأقصى</t>
  </si>
  <si>
    <t>معادلة مركبة</t>
  </si>
  <si>
    <t>نسبة مصاريف البرامج و الأنشطة</t>
  </si>
  <si>
    <t>نسبة المصاريف الإدارية المحمّة على البرامج و الأنشطة</t>
  </si>
  <si>
    <t>-</t>
  </si>
  <si>
    <t>مصروفات عمومية و إدارية محمّلة على النشاط</t>
  </si>
  <si>
    <t>مصروفات البرامج و الأنشطة المباشرة</t>
  </si>
  <si>
    <t>مصروفات البرامج و الأنشطة المحمّلة على النشاط</t>
  </si>
  <si>
    <t>نسبة مصاريف الاستدامة إلى إجمالي المصاريف</t>
  </si>
  <si>
    <t>كفاءة العوائد من مشاريع الاستدامة المالية</t>
  </si>
  <si>
    <t>كفاءة الإستثمار لأصول الاستدامة المالية</t>
  </si>
  <si>
    <t>أصول الاستدامة المالية</t>
  </si>
  <si>
    <t>المجموعة</t>
  </si>
  <si>
    <t>المصروفات</t>
  </si>
  <si>
    <t>الأصول</t>
  </si>
  <si>
    <t>نسبة مصاريف جمع الأموال لإجمالي المصاريف</t>
  </si>
  <si>
    <t>كفاءة جمع التبرعات و الأموال</t>
  </si>
  <si>
    <t>إجمالي التبرعات</t>
  </si>
  <si>
    <t>قدرة الجمعية على تغطية مصاريفها للفترات القادمة</t>
  </si>
  <si>
    <t>أصول الاستدامة الوقفية</t>
  </si>
  <si>
    <t>أصول الاستدامة الاستثمارية</t>
  </si>
  <si>
    <t>النقد و ما في حكمه</t>
  </si>
  <si>
    <t>صافي الأصول المقيدة</t>
  </si>
  <si>
    <t>صافي أصول الأوقاف النقدية</t>
  </si>
  <si>
    <t>الالتزامات المتداولة</t>
  </si>
  <si>
    <t>الاستثمارات المتداولة</t>
  </si>
  <si>
    <t>النتيجة المحققة</t>
  </si>
  <si>
    <t>الإيرادات والتبرعات</t>
  </si>
  <si>
    <t>الالتزامات وصافي الأصول</t>
  </si>
  <si>
    <t>المستهدف للبند</t>
  </si>
  <si>
    <t>المبلغ المستهدف</t>
  </si>
  <si>
    <t>الحد الأعلى للبند</t>
  </si>
  <si>
    <t>مبلغ الحد الأعلى</t>
  </si>
  <si>
    <t>البند التفصيلي</t>
  </si>
  <si>
    <t>طبقاً للمستهدف</t>
  </si>
  <si>
    <t>طبقاً للحد الأدنى</t>
  </si>
  <si>
    <t>النسبة المستهدفة من المصروفات</t>
  </si>
  <si>
    <t>نسبة الحد الأعلى من المصروفات</t>
  </si>
  <si>
    <t>إجمالي</t>
  </si>
  <si>
    <t>إجمالي إيرادات الاستدامة</t>
  </si>
  <si>
    <t>ضعيف</t>
  </si>
  <si>
    <t>متوسط</t>
  </si>
  <si>
    <t>جيد</t>
  </si>
  <si>
    <t>جيد جداً</t>
  </si>
  <si>
    <t>ممتاز</t>
  </si>
  <si>
    <t>أقل من 50%</t>
  </si>
  <si>
    <t>من 50% إلى 69%</t>
  </si>
  <si>
    <t>من 70% إلى 79%</t>
  </si>
  <si>
    <t>من 80% إلى 89%</t>
  </si>
  <si>
    <t>من 90% إلى 100%</t>
  </si>
  <si>
    <t>جدول التقديرات</t>
  </si>
  <si>
    <t>تعليمات استخدام نموذج حساب مؤشرات معيار السلامة المالية:</t>
  </si>
  <si>
    <t>جدول المؤشرات</t>
  </si>
  <si>
    <t>لمعرفة تقييم الجمعية في معيار السلامة المالية يجب الرجوع لجدول (التقديرات) المرجعي أدنى جدول (المؤشرات)، و مقارنة ذلك بالدرجة التي تم الحصول عليها في الخلية بعنوان (الدرجة النهائية) في جدول (المؤشرات) .</t>
  </si>
  <si>
    <t>ينبغي تنفيذ هذا التقييم من قبل محاسبي الجمعيات الأهلية بشكل دوري لتحسين تقييمها و رفع مستواها في معيار السلامة المالية، و يمكن أن يكون ذلك بشكل ربع سنوي مع التقارير المالية الربعية للجمعية، و توصيل نتائج هذا التقييم لإدارة الجمعية و مناقشتها في وسائل التحسين واقتراحها -إن أمكن ذلك- .</t>
  </si>
  <si>
    <t>الغرض من هذا النموذج هو مساعدة الجمعيات الأهلية على قياس درجتها في معيار السلامة المالية بشكل دقيق و ميسّر؛ إن هذا النموذج لا يشرح معيار السلامة المالية أبداً و لكنه يقدّم تقييماً للجمعية وفق المعيار فقط .</t>
  </si>
  <si>
    <t>ليس الهدف من هذا النموذج هو وضع موازنة محدّدة للجمعيات الأهلية، و لكنه عامل مساعد في ذلك بحيث يساعدها في بناءها باستحضار معيار السلامة المالية أثناء ذلك .</t>
  </si>
  <si>
    <t>يُقصد بـ: (المبلغ المستهدف) هو المبلغ الذي يحقق النسبة المستهدفة من معيار السلامة المالية طبقاً للمصروفات الفعلية للجمعية ككل، وبالتالي تكتسب الجمعية فيها الدرجة كاملة في المؤشر / المؤشرات المرتبطة به لكل بند، و تجدون النسبة المستهدفة في الخلية على يمينها .</t>
  </si>
  <si>
    <t>يمكن اعتبار المبلغ الفعلي للجمعية لكل بند و الذي يقع ما بين الحد الأعلى و المستهدف أنه ضمن الوضع المقبول عموماً، و لكن الوضع الأمثل هو الذي يحقق المستهدف، و في حال تجاوز المبلغ الحد الأعلى فيجب النظر في تحسين مكونات ذلك البند حيث يعدّ ذلك سلبية طبقاً لمعيار السلامة المالية .</t>
  </si>
  <si>
    <t>اسم الجمعية:</t>
  </si>
  <si>
    <t>رقم الترخيص:</t>
  </si>
  <si>
    <t>فترة التحليل:</t>
  </si>
  <si>
    <t>شعار الجمعية:</t>
  </si>
  <si>
    <t>تاريخ التنفيذ:</t>
  </si>
  <si>
    <t>الدرجة المكتسبة</t>
  </si>
  <si>
    <t>التقدير المكافئ</t>
  </si>
  <si>
    <t>المبلغ الفعلي</t>
  </si>
  <si>
    <t>نسبة البند الفعلية للإجمالي الفعلي</t>
  </si>
  <si>
    <t>انحراف الفعلي عن المستهدف</t>
  </si>
  <si>
    <t>نسبة انحراف الفعلي عن المستهدف</t>
  </si>
  <si>
    <t>جدول توزيع موازنة المصروفات طبقاً للنسب المعتمدة في معيار السلامة المالية</t>
  </si>
  <si>
    <t>جدول توزيع موازنة الإيرادات و التبرعات طبقاً لمعيار السلامة المالية</t>
  </si>
  <si>
    <t>إن الغرض من تصميم هذا النموذج هو لمساعدة الجمعيات الأهلية على بناء موازنتها في الإيرادات و المصروفات بما لا يجعل تقييمها في معيار السلامة المالية تقييماً غير جيد، و خصوصاً في جانب المصروفات .</t>
  </si>
  <si>
    <t>يُقصد بـ: (مبلغ الحد الأعلى) هو المبلغ الذي ستكون درجة الجمعية في المؤشر / المؤشرات المرتبطة به لكل بند من بنود المصروفات هي (صفر) طبقاً لمصروفات الجمعية الفعلية ككل، و ذلك بسبب بلوغها لحدها الأعلى طبقاً لمعيار السلامة المالية، و نسبة الحد الأعلى هي المبينة في الخلية على يمينها .</t>
  </si>
  <si>
    <t>انحراف الفعلي عن الحد الأعلى</t>
  </si>
  <si>
    <t>نسبة انحراف الفعلي عن الحد الأعلى</t>
  </si>
  <si>
    <t>جدول تحليل انحرافات الموازنة الفعلية للجمعية عن المستهدف و الحد الأعلى للإيرادات و المصروفات طبقاً لمعيار السلامة المالية و الواردة في جدولي توزيع موازنة المصروفات و توزيع موازنة الإيرادات أعلاه</t>
  </si>
  <si>
    <t>الفرق بين النتيجة المحققة و المستهدف</t>
  </si>
  <si>
    <t>قدرة الجمعية على تغطية التزاماتها تجاه الغير</t>
  </si>
  <si>
    <t>أكبر من 18 شهر</t>
  </si>
  <si>
    <t>معادلة إضافية مركّبة (18شهر)</t>
  </si>
  <si>
    <t>معادلة إضافية مركّبة (12شهر)</t>
  </si>
  <si>
    <t>عدد أيام 18 شهر</t>
  </si>
  <si>
    <t>عدد أيام 12 شهر</t>
  </si>
  <si>
    <t>يُقصد بـ: (مبلغ الحد الأدنى) هو مبلغ الإيرادات الذي يرتبط حسابه بالمبلغ المبين في مبلغ الحد الأعلى من المصروفات و المبين في الفقرة السابقة، و الذي تم حسابه كحد أدنى للمستهدف طبقاً للحد الأعلى من المصروفات، و كذلك تم حسابه كحد أدنى من الحد الأعلى للمصروفات أيضاً بحيث يتبين أعلى قدر ممكن منها .</t>
  </si>
  <si>
    <t>جدول تفصيل مصروفات البرامج و الأنشطة - طبقاً للجدول بجانبه -</t>
  </si>
  <si>
    <t>تعليمات استخدام نموذج موازنة المصروفات و الإيرادات طبقاً لمعيار السلامة المالية:</t>
  </si>
  <si>
    <t>يُقصد بـ: (إجمالي المصروفات ككل) جميع مصروفات الجمعية الظاهرة في القوائم المالية للجمعية المدقّقة من المحاسب القانوني دون تمييز لأي نوع من أنواع المصروفات سواءً على أساس طبيعته أو على أساس وظيفته .</t>
  </si>
  <si>
    <t>يجب مقارنة نتائج المبالغ طبقاً للتوزيع الوارد في جدولي توزيع موازنتي الإيرادات والمصروفات أعلاه مع المبالغ التفصيلية الفعلية للجمعية الواردة في القوائم المالية المعتمدة وميزان المراجعة ومراكز التكلفة للتفاصيل الأخرى وذلك لتحديد موقع الجمعية الفعلي في كل بند من بنود المصروفات والإيرادات الواردة في الجداول أعلاه، وذلك في جدول تحليل انحرافات الموازنة الفعلية للجمعية عن المستهدف والحد الأعلى .</t>
  </si>
  <si>
    <t>إجمالي الإيرادات و التبرعات</t>
  </si>
  <si>
    <t>صافي النتيجة</t>
  </si>
  <si>
    <t>تاريخ الترخيص:</t>
  </si>
  <si>
    <t>مدخل البيانات:</t>
  </si>
  <si>
    <t>مصروفات البرامج والأنشطة</t>
  </si>
  <si>
    <t>المصروفات العمومية والإدارية</t>
  </si>
  <si>
    <t>مصروفات الاستدامة (الأوقاف+الاستثمارات)</t>
  </si>
  <si>
    <t>التقدير</t>
  </si>
  <si>
    <t>المتبقي للدرجة الكاملة</t>
  </si>
  <si>
    <t>نبدأ بإضافة شعار الجمعية في الخلية المخصّصة لذلك .</t>
  </si>
  <si>
    <t>ستظهر النتائج باللون الأخضر و هي نتيجة الإدخال في ورقة (صفحة الإدخال) السابقة .</t>
  </si>
  <si>
    <t>تعليمات إدخال البيانات في صفحة الإدخال:</t>
  </si>
  <si>
    <t>نبدأ أولاً بإدخال بيانات الجمعية و ذلك في الخلايا الملوّنة بالأصفر، مع أهمية إضافة شعار الجمعية في الخلية المخصصة لذلك .</t>
  </si>
  <si>
    <t>يجب تعبأة بيانات الجمعية من واقع الوثائق الرسمية .</t>
  </si>
  <si>
    <t>يجب تعبأة البيانات المالية للجمعية من واقع القوائم المالية المعتمدة من المحاسب القانوني، و الاسترشاد بميزان المراجعة للجمعية و ذلك للبيانات التفصيلية التي قد لا تكون متّضحة في القوائم المالية بحكم أنها معلومات إجمالية وليست تفصيلية، مع مراعاة البيانات الواردة ضمن مراكز التكلفة - في حال استخدامها - .</t>
  </si>
  <si>
    <t>بعد تعبأة البيانات ستظهر نتائجها باللون الأخضر في أوراق العمل التفصيلية و التي بعنوان: (نموذج حساب مؤشرات المعيار) و (نموذج موازنة المصروفات و الإيراد) .</t>
  </si>
  <si>
    <t>سيتم إظهار كافّة نتائج مؤشرات معيار السلامة المالية بشكل ملخص، و الرسوم البيانية للموازنات المبنية على مؤشرات المعيار في ورقة العمل بعنوان: (ملخص النتائج + الرسوم البيانية) .</t>
  </si>
  <si>
    <t>لا يمكن الإدخال في أي ورقة عمل سوى في هذه الورقة (صفحة الإدخال) و هي مخصّصة لذلك، فيما عدا شعار الجمعية في كل ورقة عمل مما يلي .</t>
  </si>
  <si>
    <t>يمكن اعتبار ورقات العمل التالية هي ورقات عمل لقراءة النتائج فقط فيما عدا إدخال الشعار الخاص بالجمعية، و في كلٍّ منها تعليمات خاصّة بها لفهم أفضل لكل نموذج مما يحتاج لتوضيح .</t>
  </si>
  <si>
    <t>نبدأ بإضافة شعار الجمعية في الخلية المخصّصة لذلك، و ستكون النتائج ظاهرة باللون الأخضر بسبب الإدخال في ورقة (صفحة الإدخال) السابقة .</t>
  </si>
  <si>
    <t>يجب التفرقة بين فترة التحليل و تاريخ التنفيذ، حيث أن فترة التحليل هي الفترة التي ستحسب - طبقاً لبياناتها - نتائج معيار السلامة المالية له و كذلك الحال بالنسبة للموازنة النموذجية، و يُقصد بتاريخ التنفيذ هو تاريخ اليوم الذي جرى فيه تنفيذ إدخال هذه البيانات .</t>
  </si>
  <si>
    <t>بيانات الإدخال الأساسية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</si>
</sst>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ر_._س_._‏_-;\-* #,##0.00\ _ر_._س_._‏_-;_-* &quot;-&quot;??\ _ر_._س_._‏_-;_-@_-"/>
  </numFmts>
  <fonts count="12" x14ac:knownFonts="1">
    <font>
      <sz val="11"/>
      <color theme="1"/>
      <name val="Arial"/>
      <family val="2"/>
      <charset val="178"/>
      <scheme val="minor"/>
    </font>
    <font>
      <sz val="11"/>
      <color theme="1"/>
      <name val="Arial"/>
      <family val="2"/>
      <charset val="178"/>
      <scheme val="minor"/>
    </font>
    <font>
      <sz val="11"/>
      <color theme="1"/>
      <name val="Al-Mohanad"/>
      <family val="1"/>
    </font>
    <font>
      <sz val="10"/>
      <color theme="1"/>
      <name val="Al-Mohanad"/>
      <family val="1"/>
    </font>
    <font>
      <b/>
      <sz val="11"/>
      <color theme="1"/>
      <name val="Al-Mohanad"/>
      <family val="1"/>
    </font>
    <font>
      <sz val="10"/>
      <color theme="1"/>
      <name val="Times New Roman"/>
      <family val="1"/>
      <scheme val="major"/>
    </font>
    <font>
      <sz val="11"/>
      <color theme="1"/>
      <name val="Times New Roman"/>
      <family val="1"/>
      <scheme val="major"/>
    </font>
    <font>
      <sz val="12"/>
      <color theme="1"/>
      <name val="Al-Mohanad"/>
      <family val="1"/>
    </font>
    <font>
      <sz val="12"/>
      <color theme="1"/>
      <name val="Times New Roman"/>
      <family val="1"/>
      <scheme val="major"/>
    </font>
    <font>
      <b/>
      <sz val="11"/>
      <color theme="1"/>
      <name val="Times New Roman"/>
      <family val="1"/>
      <scheme val="major"/>
    </font>
    <font>
      <b/>
      <sz val="10"/>
      <color theme="1"/>
      <name val="Times New Roman"/>
      <family val="1"/>
      <scheme val="major"/>
    </font>
    <font>
      <b/>
      <sz val="10"/>
      <color theme="1"/>
      <name val="Al-Mohana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2">
    <xf numFmtId="0" fontId="0" fillId="0" borderId="0" xfId="0"/>
    <xf numFmtId="0" fontId="2" fillId="0" borderId="0" xfId="0" applyFont="1"/>
    <xf numFmtId="0" fontId="3" fillId="0" borderId="1" xfId="0" applyFont="1" applyFill="1" applyBorder="1" applyAlignment="1" applyProtection="1">
      <alignment horizontal="center" vertical="center"/>
    </xf>
    <xf numFmtId="0" fontId="3" fillId="0" borderId="8"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3" borderId="0" xfId="0" applyFont="1" applyFill="1" applyBorder="1" applyAlignment="1" applyProtection="1">
      <alignment vertical="center" wrapText="1"/>
    </xf>
    <xf numFmtId="0" fontId="2" fillId="0" borderId="0" xfId="0" applyFont="1" applyAlignment="1">
      <alignment vertical="center"/>
    </xf>
    <xf numFmtId="0" fontId="0" fillId="0" borderId="0" xfId="0" applyBorder="1"/>
    <xf numFmtId="0" fontId="3" fillId="0" borderId="3"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1"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29" xfId="0" applyFont="1" applyBorder="1" applyAlignment="1" applyProtection="1">
      <alignment horizontal="center" vertical="center"/>
    </xf>
    <xf numFmtId="0" fontId="3" fillId="0" borderId="46" xfId="0" applyFont="1" applyBorder="1" applyAlignment="1" applyProtection="1">
      <alignment horizontal="center" vertical="center"/>
    </xf>
    <xf numFmtId="43" fontId="5" fillId="4" borderId="4" xfId="1" applyFont="1" applyFill="1" applyBorder="1" applyAlignment="1" applyProtection="1">
      <alignment horizontal="center" vertical="center"/>
    </xf>
    <xf numFmtId="43" fontId="5" fillId="4" borderId="52" xfId="1" applyFont="1" applyFill="1" applyBorder="1" applyAlignment="1" applyProtection="1">
      <alignment horizontal="center" vertical="center"/>
    </xf>
    <xf numFmtId="43" fontId="5" fillId="4" borderId="20" xfId="1" applyFont="1" applyFill="1" applyBorder="1" applyAlignment="1" applyProtection="1">
      <alignment horizontal="center" vertical="center"/>
    </xf>
    <xf numFmtId="9" fontId="5" fillId="0" borderId="39" xfId="2" applyFont="1" applyBorder="1" applyAlignment="1" applyProtection="1">
      <alignment horizontal="center" vertical="center"/>
    </xf>
    <xf numFmtId="43" fontId="5" fillId="4" borderId="11" xfId="1" applyFont="1" applyFill="1" applyBorder="1" applyAlignment="1" applyProtection="1">
      <alignment horizontal="center" vertical="center"/>
    </xf>
    <xf numFmtId="43" fontId="5" fillId="4" borderId="12" xfId="1" applyFont="1" applyFill="1" applyBorder="1" applyAlignment="1" applyProtection="1">
      <alignment horizontal="center" vertical="center"/>
    </xf>
    <xf numFmtId="43" fontId="5" fillId="4" borderId="17" xfId="1" applyFont="1" applyFill="1" applyBorder="1" applyAlignment="1" applyProtection="1">
      <alignment horizontal="center" vertical="center"/>
    </xf>
    <xf numFmtId="9" fontId="5" fillId="0" borderId="16" xfId="2" applyFont="1" applyBorder="1" applyAlignment="1" applyProtection="1">
      <alignment horizontal="center" vertical="center"/>
    </xf>
    <xf numFmtId="43" fontId="5" fillId="4" borderId="30" xfId="1" applyFont="1" applyFill="1" applyBorder="1" applyAlignment="1" applyProtection="1">
      <alignment horizontal="center" vertical="center"/>
    </xf>
    <xf numFmtId="43" fontId="5" fillId="4" borderId="31" xfId="1" applyFont="1" applyFill="1" applyBorder="1" applyAlignment="1" applyProtection="1">
      <alignment horizontal="center" vertical="center"/>
    </xf>
    <xf numFmtId="43" fontId="5" fillId="4" borderId="40" xfId="1" applyFont="1" applyFill="1" applyBorder="1" applyAlignment="1" applyProtection="1">
      <alignment horizontal="center" vertical="center"/>
    </xf>
    <xf numFmtId="43" fontId="5" fillId="4" borderId="36" xfId="1" applyFont="1" applyFill="1" applyBorder="1" applyAlignment="1" applyProtection="1">
      <alignment horizontal="center" vertical="center"/>
    </xf>
    <xf numFmtId="43" fontId="5" fillId="4" borderId="43" xfId="1" applyFont="1" applyFill="1" applyBorder="1" applyAlignment="1" applyProtection="1">
      <alignment horizontal="center" vertical="center"/>
    </xf>
    <xf numFmtId="43" fontId="5" fillId="0" borderId="0" xfId="1" applyFont="1" applyBorder="1" applyAlignment="1" applyProtection="1">
      <alignment horizontal="center" vertical="center"/>
    </xf>
    <xf numFmtId="9" fontId="5" fillId="4" borderId="0" xfId="2" applyFont="1" applyFill="1" applyBorder="1" applyAlignment="1" applyProtection="1">
      <alignment horizontal="center" vertical="center"/>
    </xf>
    <xf numFmtId="43" fontId="5" fillId="0" borderId="41" xfId="1" applyFont="1" applyBorder="1" applyAlignment="1" applyProtection="1">
      <alignment horizontal="center" vertical="center"/>
    </xf>
    <xf numFmtId="9" fontId="5" fillId="4" borderId="41" xfId="2" applyFont="1" applyFill="1" applyBorder="1" applyAlignment="1" applyProtection="1">
      <alignment horizontal="center" vertical="center"/>
    </xf>
    <xf numFmtId="43" fontId="5" fillId="0" borderId="46" xfId="1" applyFont="1" applyBorder="1" applyAlignment="1" applyProtection="1">
      <alignment horizontal="center" vertical="center"/>
    </xf>
    <xf numFmtId="9" fontId="5" fillId="4" borderId="46" xfId="2" applyFont="1" applyFill="1" applyBorder="1" applyAlignment="1" applyProtection="1">
      <alignment horizontal="center" vertical="center"/>
    </xf>
    <xf numFmtId="43" fontId="5" fillId="4" borderId="46" xfId="1" applyFont="1" applyFill="1" applyBorder="1" applyAlignment="1" applyProtection="1">
      <alignment horizontal="center" vertical="center"/>
    </xf>
    <xf numFmtId="43" fontId="5" fillId="4" borderId="37" xfId="1" applyFont="1" applyFill="1" applyBorder="1" applyAlignment="1" applyProtection="1">
      <alignment horizontal="center" vertical="center"/>
    </xf>
    <xf numFmtId="9" fontId="5" fillId="4" borderId="17" xfId="2" applyFont="1" applyFill="1" applyBorder="1" applyAlignment="1" applyProtection="1">
      <alignment horizontal="center" vertical="center"/>
    </xf>
    <xf numFmtId="9" fontId="5" fillId="4" borderId="28" xfId="2" applyFont="1" applyFill="1" applyBorder="1" applyAlignment="1" applyProtection="1">
      <alignment horizontal="center" vertical="center"/>
    </xf>
    <xf numFmtId="43" fontId="5" fillId="0" borderId="39" xfId="1" applyFont="1" applyBorder="1" applyAlignment="1" applyProtection="1">
      <alignment horizontal="center" vertical="center"/>
    </xf>
    <xf numFmtId="9" fontId="5" fillId="4" borderId="39" xfId="2" applyFont="1" applyFill="1" applyBorder="1" applyAlignment="1" applyProtection="1">
      <alignment horizontal="center" vertical="center"/>
    </xf>
    <xf numFmtId="9" fontId="5" fillId="4" borderId="43" xfId="2" applyFont="1" applyFill="1" applyBorder="1" applyAlignment="1" applyProtection="1">
      <alignment horizontal="center" vertical="center"/>
    </xf>
    <xf numFmtId="0" fontId="0" fillId="0" borderId="0" xfId="0" applyAlignment="1"/>
    <xf numFmtId="0" fontId="3" fillId="0" borderId="0" xfId="0" applyFont="1" applyBorder="1" applyAlignment="1" applyProtection="1">
      <alignment vertical="center"/>
    </xf>
    <xf numFmtId="0" fontId="2" fillId="0" borderId="0" xfId="0" applyFont="1" applyAlignment="1" applyProtection="1">
      <alignment vertical="center"/>
    </xf>
    <xf numFmtId="0" fontId="2" fillId="0" borderId="16" xfId="0" applyFont="1" applyBorder="1" applyAlignment="1" applyProtection="1">
      <alignment vertical="center"/>
    </xf>
    <xf numFmtId="0" fontId="3" fillId="0" borderId="0" xfId="0" applyFont="1" applyBorder="1" applyAlignment="1" applyProtection="1">
      <alignment vertical="center" wrapText="1"/>
    </xf>
    <xf numFmtId="0" fontId="2" fillId="0" borderId="5" xfId="0" applyFont="1" applyBorder="1" applyAlignment="1" applyProtection="1">
      <alignment horizontal="right" vertical="center"/>
    </xf>
    <xf numFmtId="0" fontId="2" fillId="0" borderId="8" xfId="0" applyFont="1" applyBorder="1" applyAlignment="1" applyProtection="1">
      <alignment horizontal="right" vertical="center"/>
    </xf>
    <xf numFmtId="0" fontId="0" fillId="3" borderId="0" xfId="0" applyFill="1"/>
    <xf numFmtId="0" fontId="0" fillId="0" borderId="0" xfId="0" applyAlignment="1" applyProtection="1">
      <alignment vertical="center"/>
    </xf>
    <xf numFmtId="9" fontId="5" fillId="4" borderId="3" xfId="2" applyFont="1" applyFill="1" applyBorder="1" applyAlignment="1" applyProtection="1">
      <alignment horizontal="center" vertical="center"/>
    </xf>
    <xf numFmtId="9" fontId="5" fillId="4" borderId="16" xfId="2" applyFont="1" applyFill="1" applyBorder="1" applyAlignment="1" applyProtection="1">
      <alignment horizontal="center" vertical="center"/>
    </xf>
    <xf numFmtId="9" fontId="5" fillId="4" borderId="37" xfId="2" applyFont="1" applyFill="1" applyBorder="1" applyAlignment="1" applyProtection="1">
      <alignment horizontal="center" vertical="center"/>
    </xf>
    <xf numFmtId="43" fontId="5" fillId="4" borderId="19" xfId="1" applyNumberFormat="1" applyFont="1" applyFill="1" applyBorder="1" applyAlignment="1" applyProtection="1">
      <alignment horizontal="center" vertical="center"/>
    </xf>
    <xf numFmtId="43" fontId="5" fillId="4" borderId="2" xfId="1" applyNumberFormat="1" applyFont="1" applyFill="1" applyBorder="1" applyAlignment="1" applyProtection="1">
      <alignment horizontal="center" vertical="center"/>
    </xf>
    <xf numFmtId="43" fontId="5" fillId="4" borderId="18" xfId="1" applyNumberFormat="1" applyFont="1" applyFill="1" applyBorder="1" applyAlignment="1" applyProtection="1">
      <alignment horizontal="center" vertical="center"/>
    </xf>
    <xf numFmtId="43" fontId="5" fillId="4" borderId="21" xfId="1" applyNumberFormat="1"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37" xfId="0" applyFont="1" applyBorder="1" applyAlignment="1" applyProtection="1">
      <alignment horizontal="center" vertical="center"/>
    </xf>
    <xf numFmtId="43" fontId="5" fillId="4" borderId="19" xfId="1" applyFont="1" applyFill="1" applyBorder="1" applyAlignment="1" applyProtection="1">
      <alignment horizontal="center" vertical="center"/>
    </xf>
    <xf numFmtId="43" fontId="5" fillId="4" borderId="0" xfId="1" applyFont="1" applyFill="1" applyBorder="1" applyAlignment="1" applyProtection="1">
      <alignment horizontal="center" vertical="center"/>
    </xf>
    <xf numFmtId="0" fontId="3" fillId="0" borderId="39" xfId="0" applyFont="1" applyBorder="1" applyAlignment="1" applyProtection="1">
      <alignment horizontal="center" vertical="center"/>
    </xf>
    <xf numFmtId="9" fontId="5" fillId="0" borderId="0" xfId="2" applyFont="1" applyBorder="1" applyAlignment="1" applyProtection="1">
      <alignment horizontal="center" vertical="center"/>
    </xf>
    <xf numFmtId="0" fontId="3" fillId="0" borderId="13" xfId="0" applyFont="1" applyBorder="1" applyAlignment="1" applyProtection="1">
      <alignment horizontal="center" vertical="center"/>
    </xf>
    <xf numFmtId="43" fontId="5" fillId="4" borderId="21" xfId="1" applyFont="1" applyFill="1" applyBorder="1" applyAlignment="1" applyProtection="1">
      <alignment horizontal="center" vertical="center"/>
    </xf>
    <xf numFmtId="43" fontId="5" fillId="4" borderId="39" xfId="1" applyFont="1" applyFill="1" applyBorder="1" applyAlignment="1" applyProtection="1">
      <alignment horizontal="center" vertical="center"/>
    </xf>
    <xf numFmtId="0" fontId="3" fillId="0" borderId="0" xfId="0" applyFont="1" applyBorder="1" applyAlignment="1" applyProtection="1">
      <alignment horizontal="center" vertical="center"/>
    </xf>
    <xf numFmtId="43" fontId="6" fillId="2" borderId="28" xfId="1" applyFont="1" applyFill="1" applyBorder="1" applyAlignment="1" applyProtection="1">
      <alignment horizontal="center" vertical="center"/>
      <protection locked="0"/>
    </xf>
    <xf numFmtId="43" fontId="6" fillId="2" borderId="17" xfId="1" applyFont="1" applyFill="1" applyBorder="1" applyAlignment="1" applyProtection="1">
      <alignment horizontal="center" vertical="center"/>
      <protection locked="0"/>
    </xf>
    <xf numFmtId="43" fontId="6" fillId="2" borderId="49" xfId="1" applyFont="1" applyFill="1" applyBorder="1" applyAlignment="1" applyProtection="1">
      <alignment horizontal="center" vertical="center"/>
      <protection locked="0"/>
    </xf>
    <xf numFmtId="43" fontId="6" fillId="2" borderId="31" xfId="1" applyFont="1" applyFill="1" applyBorder="1" applyAlignment="1" applyProtection="1">
      <alignment horizontal="center" vertical="center"/>
      <protection locked="0"/>
    </xf>
    <xf numFmtId="0" fontId="0" fillId="0" borderId="0" xfId="0" applyAlignment="1" applyProtection="1"/>
    <xf numFmtId="0" fontId="2" fillId="0" borderId="0" xfId="0" applyFont="1" applyAlignment="1" applyProtection="1"/>
    <xf numFmtId="0" fontId="2" fillId="0" borderId="0" xfId="0" applyFont="1" applyBorder="1" applyAlignment="1" applyProtection="1"/>
    <xf numFmtId="0" fontId="3" fillId="0" borderId="50" xfId="0" applyFont="1" applyBorder="1" applyAlignment="1" applyProtection="1">
      <alignment horizontal="center" vertical="center"/>
    </xf>
    <xf numFmtId="0" fontId="3" fillId="0" borderId="0" xfId="0" applyFont="1" applyFill="1" applyBorder="1" applyAlignment="1" applyProtection="1">
      <alignment horizontal="center" vertical="center"/>
    </xf>
    <xf numFmtId="9" fontId="5" fillId="0" borderId="0" xfId="2" applyFont="1" applyFill="1" applyBorder="1" applyAlignment="1" applyProtection="1">
      <alignment horizontal="center" vertical="center"/>
    </xf>
    <xf numFmtId="9" fontId="5" fillId="4" borderId="20" xfId="2" applyFont="1" applyFill="1" applyBorder="1" applyAlignment="1" applyProtection="1">
      <alignment horizontal="center" vertical="center"/>
    </xf>
    <xf numFmtId="9" fontId="5" fillId="0" borderId="17" xfId="2" applyFont="1" applyBorder="1" applyAlignment="1" applyProtection="1">
      <alignment horizontal="center" vertical="center"/>
    </xf>
    <xf numFmtId="9" fontId="5" fillId="0" borderId="41" xfId="2" applyFont="1" applyFill="1" applyBorder="1" applyAlignment="1" applyProtection="1">
      <alignment horizontal="center" vertical="center"/>
    </xf>
    <xf numFmtId="9" fontId="5" fillId="4" borderId="27" xfId="2" applyFont="1" applyFill="1" applyBorder="1" applyAlignment="1" applyProtection="1">
      <alignment horizontal="center" vertical="center"/>
    </xf>
    <xf numFmtId="9" fontId="5" fillId="0" borderId="41" xfId="2" applyFont="1" applyBorder="1" applyAlignment="1" applyProtection="1">
      <alignment horizontal="center" vertical="center"/>
    </xf>
    <xf numFmtId="9" fontId="5" fillId="0" borderId="41" xfId="0" applyNumberFormat="1" applyFont="1" applyBorder="1" applyAlignment="1" applyProtection="1">
      <alignment horizontal="center" vertical="center"/>
    </xf>
    <xf numFmtId="0" fontId="5" fillId="0" borderId="49" xfId="0" applyFont="1" applyBorder="1" applyAlignment="1" applyProtection="1">
      <alignment horizontal="center" vertical="center"/>
    </xf>
    <xf numFmtId="9" fontId="5" fillId="0" borderId="0" xfId="0" applyNumberFormat="1" applyFont="1" applyBorder="1" applyAlignment="1" applyProtection="1">
      <alignment horizontal="center" vertical="center"/>
    </xf>
    <xf numFmtId="0" fontId="3" fillId="0" borderId="46" xfId="0" applyFont="1" applyFill="1" applyBorder="1" applyAlignment="1" applyProtection="1">
      <alignment horizontal="center" vertical="center"/>
    </xf>
    <xf numFmtId="9" fontId="5" fillId="0" borderId="46" xfId="2" applyFont="1" applyFill="1" applyBorder="1" applyAlignment="1" applyProtection="1">
      <alignment horizontal="center" vertical="center"/>
    </xf>
    <xf numFmtId="9" fontId="5" fillId="4" borderId="4" xfId="2" applyFont="1" applyFill="1" applyBorder="1" applyAlignment="1" applyProtection="1">
      <alignment horizontal="center" vertical="center"/>
    </xf>
    <xf numFmtId="9" fontId="5" fillId="0" borderId="46" xfId="2" applyFont="1" applyBorder="1" applyAlignment="1" applyProtection="1">
      <alignment horizontal="center" vertical="center"/>
    </xf>
    <xf numFmtId="9" fontId="5" fillId="0" borderId="46" xfId="0" applyNumberFormat="1" applyFont="1" applyBorder="1" applyAlignment="1" applyProtection="1">
      <alignment horizontal="center" vertical="center"/>
    </xf>
    <xf numFmtId="9" fontId="5" fillId="0" borderId="28" xfId="2" applyFont="1" applyBorder="1" applyAlignment="1" applyProtection="1">
      <alignment horizontal="center" vertical="center"/>
    </xf>
    <xf numFmtId="9" fontId="5" fillId="0" borderId="49" xfId="2" applyFont="1" applyBorder="1" applyAlignment="1" applyProtection="1">
      <alignment horizontal="center" vertical="center"/>
    </xf>
    <xf numFmtId="0" fontId="3" fillId="0" borderId="26" xfId="0" applyFont="1" applyBorder="1" applyAlignment="1" applyProtection="1">
      <alignment horizontal="center" vertical="center"/>
    </xf>
    <xf numFmtId="0" fontId="2" fillId="0" borderId="33" xfId="0" applyFont="1" applyBorder="1" applyAlignment="1" applyProtection="1">
      <alignment vertical="center"/>
    </xf>
    <xf numFmtId="0" fontId="3" fillId="0" borderId="30" xfId="0" applyFont="1" applyFill="1" applyBorder="1" applyAlignment="1" applyProtection="1">
      <alignment horizontal="center" vertical="center"/>
    </xf>
    <xf numFmtId="9" fontId="5" fillId="0" borderId="16" xfId="2" applyFont="1" applyFill="1" applyBorder="1" applyAlignment="1" applyProtection="1">
      <alignment horizontal="center" vertical="center"/>
    </xf>
    <xf numFmtId="9" fontId="5" fillId="4" borderId="32" xfId="2" applyFont="1" applyFill="1" applyBorder="1" applyAlignment="1" applyProtection="1">
      <alignment horizontal="center" vertical="center"/>
    </xf>
    <xf numFmtId="164" fontId="5" fillId="0" borderId="16" xfId="2" applyNumberFormat="1" applyFont="1" applyBorder="1" applyAlignment="1" applyProtection="1">
      <alignment horizontal="center" vertical="center"/>
    </xf>
    <xf numFmtId="0" fontId="5" fillId="0" borderId="16" xfId="2" applyNumberFormat="1" applyFont="1" applyBorder="1" applyAlignment="1" applyProtection="1">
      <alignment horizontal="center" vertical="center"/>
    </xf>
    <xf numFmtId="164" fontId="5" fillId="0" borderId="16" xfId="0" applyNumberFormat="1" applyFont="1" applyBorder="1" applyAlignment="1" applyProtection="1">
      <alignment horizontal="center" vertical="center"/>
    </xf>
    <xf numFmtId="164" fontId="5" fillId="0" borderId="31" xfId="2" applyNumberFormat="1" applyFont="1" applyBorder="1" applyAlignment="1" applyProtection="1">
      <alignment horizontal="center" vertical="center"/>
    </xf>
    <xf numFmtId="164" fontId="3" fillId="0" borderId="43" xfId="0" applyNumberFormat="1" applyFont="1" applyBorder="1" applyAlignment="1" applyProtection="1">
      <alignment horizontal="center" vertical="center"/>
    </xf>
    <xf numFmtId="0" fontId="3" fillId="0" borderId="23" xfId="0" applyFont="1" applyFill="1" applyBorder="1" applyAlignment="1" applyProtection="1">
      <alignment horizontal="center" vertical="center"/>
    </xf>
    <xf numFmtId="9" fontId="5" fillId="4" borderId="15" xfId="2" applyFont="1" applyFill="1" applyBorder="1" applyAlignment="1" applyProtection="1">
      <alignment horizontal="center" vertical="center"/>
    </xf>
    <xf numFmtId="9" fontId="5" fillId="0" borderId="5" xfId="0" applyNumberFormat="1"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5" xfId="0" applyFont="1" applyBorder="1" applyAlignment="1" applyProtection="1">
      <alignment vertical="center"/>
    </xf>
    <xf numFmtId="0" fontId="3" fillId="0" borderId="0" xfId="0" applyFont="1" applyFill="1" applyBorder="1" applyAlignment="1" applyProtection="1">
      <alignment vertical="center"/>
    </xf>
    <xf numFmtId="0" fontId="3" fillId="0" borderId="44" xfId="0" applyFont="1" applyBorder="1" applyAlignment="1" applyProtection="1"/>
    <xf numFmtId="0" fontId="3" fillId="0" borderId="25" xfId="0" applyFont="1" applyBorder="1" applyAlignment="1" applyProtection="1">
      <alignment horizontal="center"/>
    </xf>
    <xf numFmtId="0" fontId="3" fillId="4" borderId="16" xfId="0" applyFont="1" applyFill="1" applyBorder="1" applyAlignment="1" applyProtection="1">
      <alignment horizontal="center"/>
    </xf>
    <xf numFmtId="9" fontId="3" fillId="4" borderId="10" xfId="0" applyNumberFormat="1" applyFont="1" applyFill="1" applyBorder="1" applyAlignment="1" applyProtection="1">
      <alignment horizontal="center" vertical="center"/>
    </xf>
    <xf numFmtId="0" fontId="3" fillId="0" borderId="12" xfId="0" applyFont="1" applyBorder="1" applyAlignment="1" applyProtection="1">
      <alignment horizontal="center" vertical="center"/>
    </xf>
    <xf numFmtId="43" fontId="3" fillId="0" borderId="53" xfId="1" applyFont="1" applyBorder="1" applyAlignment="1" applyProtection="1"/>
    <xf numFmtId="43" fontId="3" fillId="0" borderId="14" xfId="1" applyFont="1" applyBorder="1" applyAlignment="1" applyProtection="1">
      <alignment horizontal="center" vertical="center"/>
    </xf>
    <xf numFmtId="0" fontId="2" fillId="0" borderId="35" xfId="0" applyFont="1" applyBorder="1" applyAlignment="1" applyProtection="1">
      <alignment vertical="center"/>
    </xf>
    <xf numFmtId="0" fontId="0" fillId="0" borderId="0" xfId="0" applyProtection="1"/>
    <xf numFmtId="0" fontId="0" fillId="0" borderId="0" xfId="0" applyBorder="1" applyProtection="1"/>
    <xf numFmtId="0" fontId="2" fillId="0" borderId="15" xfId="0" applyFont="1" applyBorder="1" applyAlignment="1" applyProtection="1"/>
    <xf numFmtId="9" fontId="3" fillId="0" borderId="5" xfId="2" applyFont="1" applyBorder="1" applyAlignment="1" applyProtection="1">
      <alignment horizontal="center" vertical="center"/>
    </xf>
    <xf numFmtId="9" fontId="3" fillId="0" borderId="10" xfId="0" applyNumberFormat="1" applyFont="1" applyBorder="1" applyAlignment="1" applyProtection="1">
      <alignment horizontal="center" vertical="center"/>
    </xf>
    <xf numFmtId="164" fontId="2" fillId="0" borderId="15" xfId="0" applyNumberFormat="1" applyFont="1" applyBorder="1" applyAlignment="1" applyProtection="1"/>
    <xf numFmtId="0" fontId="0" fillId="0" borderId="0" xfId="0" applyBorder="1" applyAlignment="1" applyProtection="1"/>
    <xf numFmtId="164" fontId="3" fillId="0" borderId="0" xfId="0" applyNumberFormat="1" applyFont="1" applyFill="1" applyBorder="1" applyAlignment="1" applyProtection="1">
      <alignment vertical="center"/>
    </xf>
    <xf numFmtId="43" fontId="3" fillId="3" borderId="0" xfId="1" applyFont="1" applyFill="1" applyBorder="1" applyAlignment="1" applyProtection="1">
      <alignment vertical="center"/>
    </xf>
    <xf numFmtId="43" fontId="5" fillId="4" borderId="27" xfId="1" applyFont="1" applyFill="1" applyBorder="1" applyAlignment="1" applyProtection="1">
      <alignment horizontal="center" vertical="center"/>
    </xf>
    <xf numFmtId="0" fontId="0" fillId="0" borderId="0" xfId="0" applyFill="1" applyProtection="1"/>
    <xf numFmtId="0" fontId="0" fillId="5" borderId="0" xfId="0" applyFill="1" applyProtection="1"/>
    <xf numFmtId="0" fontId="0" fillId="3" borderId="0" xfId="0" applyFill="1" applyProtection="1"/>
    <xf numFmtId="0" fontId="2" fillId="0" borderId="47" xfId="0" applyFont="1" applyBorder="1" applyAlignment="1" applyProtection="1">
      <alignment horizontal="center" vertical="center"/>
    </xf>
    <xf numFmtId="0" fontId="2" fillId="0" borderId="28" xfId="0" applyFont="1" applyBorder="1" applyAlignment="1" applyProtection="1">
      <alignment horizontal="center" vertical="center"/>
    </xf>
    <xf numFmtId="43" fontId="6" fillId="0" borderId="29" xfId="1" applyFont="1" applyFill="1" applyBorder="1" applyAlignment="1" applyProtection="1">
      <alignment horizontal="center" vertical="center"/>
    </xf>
    <xf numFmtId="0" fontId="9" fillId="6" borderId="0" xfId="0" applyFont="1" applyFill="1" applyBorder="1" applyAlignment="1" applyProtection="1">
      <alignment horizontal="center" vertical="center"/>
    </xf>
    <xf numFmtId="0" fontId="10" fillId="6" borderId="0"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xf>
    <xf numFmtId="0" fontId="3" fillId="6" borderId="0" xfId="0" applyFont="1" applyFill="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22" xfId="0" applyFont="1" applyBorder="1" applyAlignment="1" applyProtection="1">
      <alignment horizontal="center" vertical="center"/>
    </xf>
    <xf numFmtId="0" fontId="9" fillId="6"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4" fillId="6" borderId="0" xfId="0" applyFont="1" applyFill="1" applyBorder="1" applyAlignment="1" applyProtection="1">
      <alignment horizontal="right" vertical="center"/>
    </xf>
    <xf numFmtId="0" fontId="2" fillId="6" borderId="0" xfId="0" applyFont="1" applyFill="1" applyBorder="1" applyAlignment="1" applyProtection="1">
      <alignment horizontal="right" vertical="center"/>
    </xf>
    <xf numFmtId="0" fontId="2" fillId="6" borderId="0" xfId="0" applyFont="1" applyFill="1" applyBorder="1" applyAlignment="1" applyProtection="1">
      <alignment horizontal="right" vertical="center" wrapText="1"/>
    </xf>
    <xf numFmtId="0" fontId="8" fillId="2" borderId="1" xfId="0" applyFont="1" applyFill="1" applyBorder="1" applyAlignment="1" applyProtection="1">
      <alignment horizontal="right" vertical="center"/>
      <protection locked="0"/>
    </xf>
    <xf numFmtId="0" fontId="8" fillId="2" borderId="9" xfId="0" applyFont="1" applyFill="1" applyBorder="1" applyAlignment="1" applyProtection="1">
      <alignment horizontal="right" vertical="center"/>
      <protection locked="0"/>
    </xf>
    <xf numFmtId="14" fontId="8" fillId="2" borderId="1" xfId="0" applyNumberFormat="1" applyFont="1" applyFill="1" applyBorder="1" applyAlignment="1" applyProtection="1">
      <alignment horizontal="right" vertical="center"/>
      <protection locked="0"/>
    </xf>
    <xf numFmtId="14" fontId="8" fillId="2" borderId="9" xfId="0" applyNumberFormat="1" applyFont="1" applyFill="1" applyBorder="1" applyAlignment="1" applyProtection="1">
      <alignment horizontal="right" vertical="center"/>
      <protection locked="0"/>
    </xf>
    <xf numFmtId="0" fontId="7" fillId="2" borderId="1" xfId="0" applyFont="1" applyFill="1" applyBorder="1" applyAlignment="1" applyProtection="1">
      <alignment horizontal="right" vertical="center"/>
      <protection locked="0"/>
    </xf>
    <xf numFmtId="0" fontId="7" fillId="2" borderId="9" xfId="0" applyFont="1" applyFill="1" applyBorder="1" applyAlignment="1" applyProtection="1">
      <alignment horizontal="right" vertical="center"/>
      <protection locked="0"/>
    </xf>
    <xf numFmtId="0" fontId="2" fillId="0" borderId="8"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2" fillId="0" borderId="46" xfId="0" applyFont="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Alignment="1" applyProtection="1">
      <alignment horizontal="center"/>
    </xf>
    <xf numFmtId="0" fontId="2" fillId="0" borderId="16" xfId="0" applyFont="1" applyBorder="1" applyAlignment="1" applyProtection="1">
      <alignment horizontal="center"/>
    </xf>
    <xf numFmtId="0" fontId="7" fillId="2" borderId="6"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4" fillId="0" borderId="23"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51" xfId="0" applyFont="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46"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50"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50" xfId="0" applyFont="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54" xfId="0" applyFont="1" applyFill="1" applyBorder="1" applyAlignment="1" applyProtection="1">
      <alignment horizontal="center" vertical="center"/>
    </xf>
    <xf numFmtId="0" fontId="9" fillId="6" borderId="0" xfId="0" applyFont="1" applyFill="1" applyBorder="1" applyAlignment="1" applyProtection="1">
      <alignment horizontal="center" vertical="center"/>
    </xf>
    <xf numFmtId="0" fontId="2" fillId="6" borderId="0" xfId="0" applyFont="1" applyFill="1" applyAlignment="1" applyProtection="1">
      <alignment horizontal="right" vertical="center"/>
    </xf>
    <xf numFmtId="0" fontId="2" fillId="6" borderId="0" xfId="0" applyFont="1" applyFill="1" applyAlignment="1" applyProtection="1">
      <alignment horizontal="right" vertical="center" wrapText="1"/>
    </xf>
    <xf numFmtId="0" fontId="9" fillId="6" borderId="0" xfId="0" applyFont="1" applyFill="1" applyAlignment="1" applyProtection="1">
      <alignment horizontal="center" vertical="center"/>
    </xf>
    <xf numFmtId="0" fontId="7" fillId="0" borderId="1" xfId="0" applyFont="1" applyFill="1" applyBorder="1" applyAlignment="1" applyProtection="1">
      <alignment horizontal="right" vertical="center"/>
    </xf>
    <xf numFmtId="0" fontId="7" fillId="0" borderId="9" xfId="0" applyFont="1" applyFill="1" applyBorder="1" applyAlignment="1" applyProtection="1">
      <alignment horizontal="right" vertical="center"/>
    </xf>
    <xf numFmtId="0" fontId="0" fillId="0" borderId="0" xfId="0" applyFill="1" applyAlignment="1" applyProtection="1">
      <alignment horizontal="center"/>
    </xf>
    <xf numFmtId="0" fontId="0" fillId="0" borderId="16" xfId="0" applyFill="1" applyBorder="1" applyAlignment="1" applyProtection="1">
      <alignment horizontal="center"/>
    </xf>
    <xf numFmtId="0" fontId="7" fillId="0" borderId="6" xfId="0"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8" fillId="0" borderId="1" xfId="0" applyFont="1" applyFill="1" applyBorder="1" applyAlignment="1" applyProtection="1">
      <alignment horizontal="right" vertical="center"/>
    </xf>
    <xf numFmtId="0" fontId="8" fillId="0" borderId="9" xfId="0" applyFont="1" applyFill="1" applyBorder="1" applyAlignment="1" applyProtection="1">
      <alignment horizontal="right" vertical="center"/>
    </xf>
    <xf numFmtId="14" fontId="8" fillId="0" borderId="1" xfId="0" applyNumberFormat="1" applyFont="1" applyFill="1" applyBorder="1" applyAlignment="1" applyProtection="1">
      <alignment horizontal="right" vertical="center"/>
    </xf>
    <xf numFmtId="14" fontId="8" fillId="0" borderId="9" xfId="0" applyNumberFormat="1" applyFont="1" applyFill="1" applyBorder="1" applyAlignment="1" applyProtection="1">
      <alignment horizontal="right" vertical="center"/>
    </xf>
    <xf numFmtId="9" fontId="5" fillId="4" borderId="4" xfId="2" applyFont="1" applyFill="1" applyBorder="1" applyAlignment="1" applyProtection="1">
      <alignment horizontal="center" vertical="center"/>
    </xf>
    <xf numFmtId="9" fontId="5" fillId="4" borderId="20" xfId="2" applyFont="1" applyFill="1" applyBorder="1" applyAlignment="1" applyProtection="1">
      <alignment horizontal="center" vertical="center"/>
    </xf>
    <xf numFmtId="9" fontId="5" fillId="4" borderId="27" xfId="2" applyFont="1" applyFill="1" applyBorder="1" applyAlignment="1" applyProtection="1">
      <alignment horizontal="center" vertical="center"/>
    </xf>
    <xf numFmtId="0" fontId="3" fillId="6" borderId="0" xfId="0" applyFont="1" applyFill="1" applyBorder="1" applyAlignment="1" applyProtection="1">
      <alignment horizontal="right" vertical="center" wrapText="1"/>
    </xf>
    <xf numFmtId="9" fontId="5" fillId="0" borderId="46" xfId="2" applyFont="1" applyFill="1" applyBorder="1" applyAlignment="1" applyProtection="1">
      <alignment horizontal="center" vertical="center"/>
    </xf>
    <xf numFmtId="9" fontId="5" fillId="0" borderId="0" xfId="2" applyFont="1" applyFill="1" applyBorder="1" applyAlignment="1" applyProtection="1">
      <alignment horizontal="center" vertical="center"/>
    </xf>
    <xf numFmtId="9" fontId="5" fillId="0" borderId="41" xfId="2" applyFont="1" applyFill="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51" xfId="0" applyFont="1" applyBorder="1" applyAlignment="1" applyProtection="1">
      <alignment horizontal="center" vertical="center"/>
    </xf>
    <xf numFmtId="0" fontId="3" fillId="0" borderId="33"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9" fontId="5" fillId="4" borderId="20" xfId="0" applyNumberFormat="1" applyFont="1" applyFill="1" applyBorder="1" applyAlignment="1" applyProtection="1">
      <alignment horizontal="center" vertical="center"/>
    </xf>
    <xf numFmtId="0" fontId="3" fillId="0" borderId="47" xfId="0" applyFont="1" applyBorder="1" applyAlignment="1" applyProtection="1">
      <alignment horizontal="center" vertical="center" wrapText="1"/>
    </xf>
    <xf numFmtId="0" fontId="10" fillId="6" borderId="0"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37" xfId="0" applyFont="1" applyBorder="1" applyAlignment="1" applyProtection="1">
      <alignment horizontal="center" vertical="center"/>
    </xf>
    <xf numFmtId="9" fontId="5" fillId="0" borderId="0" xfId="2"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45"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22" xfId="0" applyFont="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43" fontId="5" fillId="4" borderId="1" xfId="1" applyFont="1" applyFill="1" applyBorder="1" applyAlignment="1" applyProtection="1">
      <alignment horizontal="center" vertical="center"/>
    </xf>
    <xf numFmtId="43" fontId="5" fillId="4" borderId="19" xfId="1" applyFont="1" applyFill="1" applyBorder="1" applyAlignment="1" applyProtection="1">
      <alignment horizontal="center" vertical="center"/>
    </xf>
    <xf numFmtId="43" fontId="5" fillId="4" borderId="0" xfId="1"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35" xfId="0" applyFont="1" applyBorder="1" applyAlignment="1" applyProtection="1">
      <alignment horizontal="center" vertical="center"/>
    </xf>
    <xf numFmtId="0" fontId="2" fillId="0" borderId="8" xfId="0" applyFont="1" applyBorder="1" applyAlignment="1" applyProtection="1">
      <alignment horizontal="right" vertical="center" wrapText="1"/>
    </xf>
    <xf numFmtId="0" fontId="2" fillId="0" borderId="10" xfId="0" applyFont="1" applyBorder="1" applyAlignment="1" applyProtection="1">
      <alignment horizontal="right" vertical="center" wrapText="1"/>
    </xf>
    <xf numFmtId="0" fontId="3" fillId="0" borderId="2" xfId="0" applyFont="1" applyBorder="1" applyAlignment="1" applyProtection="1">
      <alignment horizontal="center" vertical="center"/>
    </xf>
    <xf numFmtId="0" fontId="6" fillId="2" borderId="1" xfId="0" applyFont="1" applyFill="1" applyBorder="1" applyAlignment="1" applyProtection="1">
      <alignment horizontal="right" vertical="center"/>
      <protection locked="0"/>
    </xf>
    <xf numFmtId="0" fontId="6" fillId="2" borderId="9" xfId="0" applyFont="1" applyFill="1" applyBorder="1" applyAlignment="1" applyProtection="1">
      <alignment horizontal="right" vertical="center"/>
      <protection locked="0"/>
    </xf>
    <xf numFmtId="0" fontId="6" fillId="2" borderId="11" xfId="0" applyFont="1" applyFill="1" applyBorder="1" applyAlignment="1" applyProtection="1">
      <alignment horizontal="right" vertical="center"/>
      <protection locked="0"/>
    </xf>
    <xf numFmtId="0" fontId="6" fillId="2" borderId="12" xfId="0" applyFont="1" applyFill="1" applyBorder="1" applyAlignment="1" applyProtection="1">
      <alignment horizontal="right" vertical="center"/>
      <protection locked="0"/>
    </xf>
    <xf numFmtId="43" fontId="5" fillId="4" borderId="21" xfId="1" applyFont="1" applyFill="1" applyBorder="1" applyAlignment="1" applyProtection="1">
      <alignment horizontal="center" vertical="center"/>
    </xf>
    <xf numFmtId="43" fontId="5" fillId="4" borderId="39" xfId="1" applyFont="1" applyFill="1" applyBorder="1" applyAlignment="1" applyProtection="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5056F"/>
      <color rgb="FF803206"/>
      <color rgb="FFE6AF00"/>
      <color rgb="FFDEA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Al-Mohanad" panose="02060603050605020204" pitchFamily="18" charset="-78"/>
                <a:ea typeface="+mn-ea"/>
                <a:cs typeface="Al-Mohanad" panose="02060603050605020204" pitchFamily="18" charset="-78"/>
              </a:defRPr>
            </a:pPr>
            <a:r>
              <a:rPr lang="ar-SA" sz="1400" b="0" i="0" baseline="0">
                <a:effectLst/>
              </a:rPr>
              <a:t>رسم بياني مقارن لمصروفات الجمعية كجهود للجمعية</a:t>
            </a:r>
            <a:endParaRPr lang="ar-SA" sz="1400">
              <a:effectLst/>
            </a:endParaRPr>
          </a:p>
          <a:p>
            <a:pPr>
              <a:defRPr sz="1400"/>
            </a:pPr>
            <a:r>
              <a:rPr lang="ar-SA" sz="1400" b="0" i="0" baseline="0">
                <a:effectLst/>
              </a:rPr>
              <a:t>(سلوك الجمعية للعام الجاري من خلال التكاليف)</a:t>
            </a:r>
            <a:endParaRPr lang="ar-SA" sz="1400">
              <a:effectLst/>
            </a:endParaRPr>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Al-Mohanad" panose="02060603050605020204" pitchFamily="18" charset="-78"/>
              <a:ea typeface="+mn-ea"/>
              <a:cs typeface="Al-Mohanad" panose="02060603050605020204" pitchFamily="18" charset="-78"/>
            </a:defRPr>
          </a:pPr>
          <a:endParaRPr lang="ar-SA"/>
        </a:p>
      </c:txPr>
    </c:title>
    <c:autoTitleDeleted val="0"/>
    <c:plotArea>
      <c:layout>
        <c:manualLayout>
          <c:layoutTarget val="inner"/>
          <c:xMode val="edge"/>
          <c:yMode val="edge"/>
          <c:x val="0.28384853801169596"/>
          <c:y val="0.27009611111111109"/>
          <c:w val="0.45524955908289244"/>
          <c:h val="0.78220151515151515"/>
        </c:manualLayout>
      </c:layout>
      <c:radarChart>
        <c:radarStyle val="marker"/>
        <c:varyColors val="0"/>
        <c:ser>
          <c:idx val="0"/>
          <c:order val="0"/>
          <c:tx>
            <c:v>الفعلي</c:v>
          </c:tx>
          <c:spPr>
            <a:ln w="28575" cap="rnd">
              <a:solidFill>
                <a:schemeClr val="bg1"/>
              </a:solidFill>
            </a:ln>
            <a:effectLst/>
          </c:spPr>
          <c:marker>
            <c:symbol val="none"/>
          </c:marker>
          <c:cat>
            <c:strRef>
              <c:f>'نموذج موازنة المصروفات والإيراد'!$G$23:$G$27</c:f>
              <c:strCache>
                <c:ptCount val="5"/>
                <c:pt idx="0">
                  <c:v>المصروفات العمومية والإدارية</c:v>
                </c:pt>
                <c:pt idx="1">
                  <c:v>مصروفات البرامج والأنشطة</c:v>
                </c:pt>
                <c:pt idx="2">
                  <c:v>مصروفات الاستدامة (الأوقاف+الاستثمارات)</c:v>
                </c:pt>
                <c:pt idx="3">
                  <c:v>مصروفات جمع الأموال</c:v>
                </c:pt>
                <c:pt idx="4">
                  <c:v>مصروفات الحوكمة</c:v>
                </c:pt>
              </c:strCache>
            </c:strRef>
          </c:cat>
          <c:val>
            <c:numRef>
              <c:f>'نموذج موازنة المصروفات والإيراد'!$J$23:$J$27</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0-056E-45D9-80DC-CDE8AC181125}"/>
            </c:ext>
          </c:extLst>
        </c:ser>
        <c:ser>
          <c:idx val="1"/>
          <c:order val="1"/>
          <c:tx>
            <c:v>المستهدف</c:v>
          </c:tx>
          <c:spPr>
            <a:ln w="28575" cap="rnd">
              <a:solidFill>
                <a:srgbClr val="00B050"/>
              </a:solidFill>
            </a:ln>
            <a:effectLst/>
          </c:spPr>
          <c:marker>
            <c:symbol val="none"/>
          </c:marker>
          <c:cat>
            <c:strRef>
              <c:f>'نموذج موازنة المصروفات والإيراد'!$G$23:$G$27</c:f>
              <c:strCache>
                <c:ptCount val="5"/>
                <c:pt idx="0">
                  <c:v>المصروفات العمومية والإدارية</c:v>
                </c:pt>
                <c:pt idx="1">
                  <c:v>مصروفات البرامج والأنشطة</c:v>
                </c:pt>
                <c:pt idx="2">
                  <c:v>مصروفات الاستدامة (الأوقاف+الاستثمارات)</c:v>
                </c:pt>
                <c:pt idx="3">
                  <c:v>مصروفات جمع الأموال</c:v>
                </c:pt>
                <c:pt idx="4">
                  <c:v>مصروفات الحوكمة</c:v>
                </c:pt>
              </c:strCache>
            </c:strRef>
          </c:cat>
          <c:val>
            <c:numRef>
              <c:f>'نموذج موازنة المصروفات والإيراد'!$H$23:$H$27</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1A-056E-45D9-80DC-CDE8AC181125}"/>
            </c:ext>
          </c:extLst>
        </c:ser>
        <c:ser>
          <c:idx val="2"/>
          <c:order val="2"/>
          <c:tx>
            <c:v>الحد الأعلى</c:v>
          </c:tx>
          <c:spPr>
            <a:ln w="28575" cap="rnd">
              <a:solidFill>
                <a:srgbClr val="C00000"/>
              </a:solidFill>
            </a:ln>
            <a:effectLst/>
          </c:spPr>
          <c:marker>
            <c:symbol val="none"/>
          </c:marker>
          <c:cat>
            <c:strRef>
              <c:f>'نموذج موازنة المصروفات والإيراد'!$G$23:$G$27</c:f>
              <c:strCache>
                <c:ptCount val="5"/>
                <c:pt idx="0">
                  <c:v>المصروفات العمومية والإدارية</c:v>
                </c:pt>
                <c:pt idx="1">
                  <c:v>مصروفات البرامج والأنشطة</c:v>
                </c:pt>
                <c:pt idx="2">
                  <c:v>مصروفات الاستدامة (الأوقاف+الاستثمارات)</c:v>
                </c:pt>
                <c:pt idx="3">
                  <c:v>مصروفات جمع الأموال</c:v>
                </c:pt>
                <c:pt idx="4">
                  <c:v>مصروفات الحوكمة</c:v>
                </c:pt>
              </c:strCache>
            </c:strRef>
          </c:cat>
          <c:val>
            <c:numRef>
              <c:f>'نموذج موازنة المصروفات والإيراد'!$I$23:$I$27</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1B-056E-45D9-80DC-CDE8AC181125}"/>
            </c:ext>
          </c:extLst>
        </c:ser>
        <c:dLbls>
          <c:showLegendKey val="0"/>
          <c:showVal val="0"/>
          <c:showCatName val="0"/>
          <c:showSerName val="0"/>
          <c:showPercent val="0"/>
          <c:showBubbleSize val="0"/>
        </c:dLbls>
        <c:axId val="1222533615"/>
        <c:axId val="1222532367"/>
      </c:radarChart>
      <c:catAx>
        <c:axId val="1222533615"/>
        <c:scaling>
          <c:orientation val="maxMin"/>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a:outerShdw blurRad="50800" dist="50800" dir="5400000" sx="5000" sy="5000" algn="ctr" rotWithShape="0">
              <a:srgbClr val="000000">
                <a:alpha val="43137"/>
              </a:srgbClr>
            </a:outerShdw>
          </a:effectLst>
        </c:spPr>
        <c:txPr>
          <a:bodyPr rot="0" spcFirstLastPara="1" vertOverflow="ellipsis" wrap="square" anchor="ctr" anchorCtr="0"/>
          <a:lstStyle/>
          <a:p>
            <a:pPr>
              <a:defRPr sz="1400" b="0" i="0" u="none" strike="noStrike" kern="1200" baseline="0">
                <a:solidFill>
                  <a:schemeClr val="lt1">
                    <a:lumMod val="75000"/>
                  </a:schemeClr>
                </a:solidFill>
                <a:latin typeface="Al-Mohanad" panose="02060603050605020204" pitchFamily="18" charset="-78"/>
                <a:ea typeface="+mn-ea"/>
                <a:cs typeface="Al-Mohanad" panose="02060603050605020204" pitchFamily="18" charset="-78"/>
              </a:defRPr>
            </a:pPr>
            <a:endParaRPr lang="ar-SA"/>
          </a:p>
        </c:txPr>
        <c:crossAx val="1222532367"/>
        <c:crosses val="autoZero"/>
        <c:auto val="1"/>
        <c:lblAlgn val="ctr"/>
        <c:lblOffset val="100"/>
        <c:noMultiLvlLbl val="0"/>
      </c:catAx>
      <c:valAx>
        <c:axId val="1222532367"/>
        <c:scaling>
          <c:orientation val="minMax"/>
        </c:scaling>
        <c:delete val="1"/>
        <c:axPos val="l"/>
        <c:majorGridlines>
          <c:spPr>
            <a:ln w="9525" cap="flat" cmpd="sng" algn="ctr">
              <a:solidFill>
                <a:schemeClr val="lt1">
                  <a:alpha val="20000"/>
                </a:schemeClr>
              </a:solidFill>
              <a:round/>
            </a:ln>
            <a:effectLst/>
          </c:spPr>
        </c:majorGridlines>
        <c:numFmt formatCode="_(* #,##0.00_);_(* \(#,##0.00\);_(* &quot;-&quot;??_);_(@_)" sourceLinked="1"/>
        <c:majorTickMark val="out"/>
        <c:minorTickMark val="none"/>
        <c:tickLblPos val="nextTo"/>
        <c:crossAx val="122253361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lt1">
                  <a:lumMod val="75000"/>
                </a:schemeClr>
              </a:solidFill>
              <a:latin typeface="Al-Mohanad" panose="02060603050605020204" pitchFamily="18" charset="-78"/>
              <a:ea typeface="+mn-ea"/>
              <a:cs typeface="Al-Mohanad" panose="02060603050605020204" pitchFamily="18" charset="-78"/>
            </a:defRPr>
          </a:pPr>
          <a:endParaRPr lang="ar-S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noFill/>
      <a:round/>
    </a:ln>
    <a:effectLst/>
  </c:spPr>
  <c:txPr>
    <a:bodyPr/>
    <a:lstStyle/>
    <a:p>
      <a:pPr>
        <a:defRPr sz="1000" b="0">
          <a:latin typeface="Al-Mohanad" panose="02060603050605020204" pitchFamily="18" charset="-78"/>
          <a:cs typeface="Al-Mohanad" panose="02060603050605020204" pitchFamily="18" charset="-78"/>
        </a:defRPr>
      </a:pPr>
      <a:endParaRPr lang="ar-S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100" baseline="0">
                <a:ln>
                  <a:noFill/>
                </a:ln>
                <a:solidFill>
                  <a:schemeClr val="bg1">
                    <a:lumMod val="85000"/>
                  </a:schemeClr>
                </a:solidFill>
                <a:effectLst>
                  <a:outerShdw blurRad="50800" dist="38100" dir="5400000" algn="t" rotWithShape="0">
                    <a:prstClr val="black">
                      <a:alpha val="40000"/>
                    </a:prstClr>
                  </a:outerShdw>
                </a:effectLst>
                <a:latin typeface="Al-Mohanad" panose="02060603050605020204" pitchFamily="18" charset="-78"/>
                <a:ea typeface="+mn-ea"/>
                <a:cs typeface="Al-Mohanad" panose="02060603050605020204" pitchFamily="18" charset="-78"/>
              </a:defRPr>
            </a:pPr>
            <a:r>
              <a:rPr lang="ar-SA" sz="1400" b="0">
                <a:solidFill>
                  <a:schemeClr val="bg1">
                    <a:lumMod val="85000"/>
                  </a:schemeClr>
                </a:solidFill>
              </a:rPr>
              <a:t>رسم بياني مقارن لأنواع مصروفات الجمعية</a:t>
            </a:r>
            <a:endParaRPr lang="en-US" sz="1400" b="0">
              <a:solidFill>
                <a:schemeClr val="bg1">
                  <a:lumMod val="85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100" baseline="0">
              <a:ln>
                <a:noFill/>
              </a:ln>
              <a:solidFill>
                <a:schemeClr val="bg1">
                  <a:lumMod val="85000"/>
                </a:schemeClr>
              </a:solidFill>
              <a:effectLst>
                <a:outerShdw blurRad="50800" dist="38100" dir="5400000" algn="t" rotWithShape="0">
                  <a:prstClr val="black">
                    <a:alpha val="40000"/>
                  </a:prstClr>
                </a:outerShdw>
              </a:effectLst>
              <a:latin typeface="Al-Mohanad" panose="02060603050605020204" pitchFamily="18" charset="-78"/>
              <a:ea typeface="+mn-ea"/>
              <a:cs typeface="Al-Mohanad" panose="02060603050605020204" pitchFamily="18" charset="-78"/>
            </a:defRPr>
          </a:pPr>
          <a:endParaRPr lang="ar-SA"/>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الفعلي</c:v>
          </c:tx>
          <c:spPr>
            <a:solidFill>
              <a:schemeClr val="bg1"/>
            </a:solidFill>
            <a:ln>
              <a:noFill/>
            </a:ln>
            <a:effectLst>
              <a:outerShdw blurRad="57150" dist="19050" dir="5400000" algn="ctr" rotWithShape="0">
                <a:srgbClr val="000000">
                  <a:alpha val="63000"/>
                </a:srgbClr>
              </a:outerShdw>
            </a:effectLst>
            <a:sp3d/>
          </c:spPr>
          <c:invertIfNegative val="0"/>
          <c:cat>
            <c:strRef>
              <c:f>'نموذج موازنة المصروفات والإيراد'!$G$23:$G$27</c:f>
              <c:strCache>
                <c:ptCount val="5"/>
                <c:pt idx="0">
                  <c:v>المصروفات العمومية والإدارية</c:v>
                </c:pt>
                <c:pt idx="1">
                  <c:v>مصروفات البرامج والأنشطة</c:v>
                </c:pt>
                <c:pt idx="2">
                  <c:v>مصروفات الاستدامة (الأوقاف+الاستثمارات)</c:v>
                </c:pt>
                <c:pt idx="3">
                  <c:v>مصروفات جمع الأموال</c:v>
                </c:pt>
                <c:pt idx="4">
                  <c:v>مصروفات الحوكمة</c:v>
                </c:pt>
              </c:strCache>
            </c:strRef>
          </c:cat>
          <c:val>
            <c:numRef>
              <c:f>'نموذج موازنة المصروفات والإيراد'!$J$23:$J$27</c:f>
              <c:numCache>
                <c:formatCode>_(* #,##0.00_);_(* \(#,##0.00\);_(* "-"??_);_(@_)</c:formatCode>
                <c:ptCount val="5"/>
                <c:pt idx="0">
                  <c:v>0</c:v>
                </c:pt>
                <c:pt idx="1">
                  <c:v>0</c:v>
                </c:pt>
                <c:pt idx="2">
                  <c:v>0</c:v>
                </c:pt>
                <c:pt idx="3">
                  <c:v>0</c:v>
                </c:pt>
                <c:pt idx="4">
                  <c:v>0</c:v>
                </c:pt>
              </c:numCache>
            </c:numRef>
          </c:val>
          <c:shape val="cylinder"/>
          <c:extLst>
            <c:ext xmlns:c16="http://schemas.microsoft.com/office/drawing/2014/chart" uri="{C3380CC4-5D6E-409C-BE32-E72D297353CC}">
              <c16:uniqueId val="{00000000-239E-4A63-AFE3-ECFC3CCAD769}"/>
            </c:ext>
          </c:extLst>
        </c:ser>
        <c:ser>
          <c:idx val="1"/>
          <c:order val="1"/>
          <c:tx>
            <c:v>المستهدف</c:v>
          </c:tx>
          <c:spPr>
            <a:solidFill>
              <a:srgbClr val="00B050"/>
            </a:solidFill>
            <a:ln>
              <a:noFill/>
            </a:ln>
            <a:effectLst>
              <a:outerShdw blurRad="57150" dist="19050" dir="5400000" algn="ctr" rotWithShape="0">
                <a:srgbClr val="000000">
                  <a:alpha val="63000"/>
                </a:srgbClr>
              </a:outerShdw>
            </a:effectLst>
            <a:sp3d/>
          </c:spPr>
          <c:invertIfNegative val="0"/>
          <c:val>
            <c:numRef>
              <c:f>'نموذج موازنة المصروفات والإيراد'!$H$23:$H$27</c:f>
              <c:numCache>
                <c:formatCode>_(* #,##0.00_);_(* \(#,##0.00\);_(* "-"??_);_(@_)</c:formatCode>
                <c:ptCount val="5"/>
                <c:pt idx="0">
                  <c:v>0</c:v>
                </c:pt>
                <c:pt idx="1">
                  <c:v>0</c:v>
                </c:pt>
                <c:pt idx="2">
                  <c:v>0</c:v>
                </c:pt>
                <c:pt idx="3">
                  <c:v>0</c:v>
                </c:pt>
                <c:pt idx="4">
                  <c:v>0</c:v>
                </c:pt>
              </c:numCache>
            </c:numRef>
          </c:val>
          <c:shape val="cylinder"/>
          <c:extLst>
            <c:ext xmlns:c16="http://schemas.microsoft.com/office/drawing/2014/chart" uri="{C3380CC4-5D6E-409C-BE32-E72D297353CC}">
              <c16:uniqueId val="{00000001-239E-4A63-AFE3-ECFC3CCAD769}"/>
            </c:ext>
          </c:extLst>
        </c:ser>
        <c:ser>
          <c:idx val="2"/>
          <c:order val="2"/>
          <c:tx>
            <c:v>الحد الأعلى</c:v>
          </c:tx>
          <c:spPr>
            <a:solidFill>
              <a:srgbClr val="C00000"/>
            </a:solidFill>
            <a:ln>
              <a:noFill/>
            </a:ln>
            <a:effectLst>
              <a:outerShdw blurRad="57150" dist="19050" dir="5400000" algn="ctr" rotWithShape="0">
                <a:srgbClr val="000000">
                  <a:alpha val="63000"/>
                </a:srgbClr>
              </a:outerShdw>
            </a:effectLst>
            <a:sp3d/>
          </c:spPr>
          <c:invertIfNegative val="0"/>
          <c:val>
            <c:numRef>
              <c:f>'نموذج موازنة المصروفات والإيراد'!$I$23:$I$27</c:f>
              <c:numCache>
                <c:formatCode>_(* #,##0.00_);_(* \(#,##0.00\);_(* "-"??_);_(@_)</c:formatCode>
                <c:ptCount val="5"/>
                <c:pt idx="0">
                  <c:v>0</c:v>
                </c:pt>
                <c:pt idx="1">
                  <c:v>0</c:v>
                </c:pt>
                <c:pt idx="2">
                  <c:v>0</c:v>
                </c:pt>
                <c:pt idx="3">
                  <c:v>0</c:v>
                </c:pt>
                <c:pt idx="4">
                  <c:v>0</c:v>
                </c:pt>
              </c:numCache>
            </c:numRef>
          </c:val>
          <c:shape val="cylinder"/>
          <c:extLst>
            <c:ext xmlns:c16="http://schemas.microsoft.com/office/drawing/2014/chart" uri="{C3380CC4-5D6E-409C-BE32-E72D297353CC}">
              <c16:uniqueId val="{00000002-239E-4A63-AFE3-ECFC3CCAD769}"/>
            </c:ext>
          </c:extLst>
        </c:ser>
        <c:dLbls>
          <c:showLegendKey val="0"/>
          <c:showVal val="0"/>
          <c:showCatName val="0"/>
          <c:showSerName val="0"/>
          <c:showPercent val="0"/>
          <c:showBubbleSize val="0"/>
        </c:dLbls>
        <c:gapWidth val="150"/>
        <c:shape val="box"/>
        <c:axId val="1222922223"/>
        <c:axId val="2060217647"/>
        <c:axId val="0"/>
      </c:bar3DChart>
      <c:dateAx>
        <c:axId val="1222922223"/>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0"/>
          <a:lstStyle/>
          <a:p>
            <a:pPr>
              <a:defRPr sz="1050" b="0" i="0" u="none" strike="noStrike" kern="1200" baseline="0">
                <a:ln>
                  <a:noFill/>
                </a:ln>
                <a:solidFill>
                  <a:schemeClr val="bg1">
                    <a:lumMod val="85000"/>
                  </a:schemeClr>
                </a:solidFill>
                <a:latin typeface="Al-Mohanad" panose="02060603050605020204" pitchFamily="18" charset="-78"/>
                <a:ea typeface="+mn-ea"/>
                <a:cs typeface="Al-Mohanad" panose="02060603050605020204" pitchFamily="18" charset="-78"/>
              </a:defRPr>
            </a:pPr>
            <a:endParaRPr lang="ar-SA"/>
          </a:p>
        </c:txPr>
        <c:crossAx val="2060217647"/>
        <c:crosses val="autoZero"/>
        <c:auto val="0"/>
        <c:lblOffset val="100"/>
        <c:baseTimeUnit val="days"/>
      </c:dateAx>
      <c:valAx>
        <c:axId val="2060217647"/>
        <c:scaling>
          <c:orientation val="minMax"/>
        </c:scaling>
        <c:delete val="0"/>
        <c:axPos val="r"/>
        <c:majorGridlines>
          <c:spPr>
            <a:ln w="9525" cap="flat" cmpd="sng" algn="ctr">
              <a:solidFill>
                <a:schemeClr val="dk1">
                  <a:lumMod val="50000"/>
                  <a:lumOff val="50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lt1">
                    <a:lumMod val="85000"/>
                  </a:schemeClr>
                </a:solidFill>
                <a:latin typeface="Al-Mohanad" panose="02060603050605020204" pitchFamily="18" charset="-78"/>
                <a:ea typeface="+mn-ea"/>
                <a:cs typeface="+mj-cs"/>
              </a:defRPr>
            </a:pPr>
            <a:endParaRPr lang="ar-SA"/>
          </a:p>
        </c:txPr>
        <c:crossAx val="122292222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lt1">
                  <a:lumMod val="85000"/>
                </a:schemeClr>
              </a:solidFill>
              <a:latin typeface="Al-Mohanad" panose="02060603050605020204" pitchFamily="18" charset="-78"/>
              <a:ea typeface="+mn-ea"/>
              <a:cs typeface="Al-Mohanad" panose="02060603050605020204" pitchFamily="18" charset="-78"/>
            </a:defRPr>
          </a:pPr>
          <a:endParaRPr lang="ar-S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ln>
            <a:noFill/>
          </a:ln>
          <a:latin typeface="Al-Mohanad" panose="02060603050605020204" pitchFamily="18" charset="-78"/>
          <a:cs typeface="Al-Mohanad" panose="02060603050605020204" pitchFamily="18" charset="-78"/>
        </a:defRPr>
      </a:pPr>
      <a:endParaRPr lang="ar-S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100" baseline="0">
                <a:solidFill>
                  <a:schemeClr val="lt1">
                    <a:lumMod val="95000"/>
                  </a:schemeClr>
                </a:solidFill>
                <a:effectLst>
                  <a:outerShdw blurRad="50800" dist="38100" dir="5400000" algn="t" rotWithShape="0">
                    <a:prstClr val="black">
                      <a:alpha val="40000"/>
                    </a:prstClr>
                  </a:outerShdw>
                </a:effectLst>
                <a:latin typeface="Al-Mohanad" panose="02060603050605020204" pitchFamily="18" charset="-78"/>
                <a:ea typeface="+mn-ea"/>
                <a:cs typeface="Al-Mohanad" panose="02060603050605020204" pitchFamily="18" charset="-78"/>
              </a:defRPr>
            </a:pPr>
            <a:r>
              <a:rPr lang="ar-SA" sz="1400" b="0">
                <a:latin typeface="Al-Mohanad" panose="02060603050605020204" pitchFamily="18" charset="-78"/>
                <a:cs typeface="Al-Mohanad" panose="02060603050605020204" pitchFamily="18" charset="-78"/>
              </a:rPr>
              <a:t>رسم بياني مقارن لأنواع إيرادات الجمعية</a:t>
            </a:r>
            <a:endParaRPr lang="en-US" sz="1400" b="0">
              <a:latin typeface="Al-Mohanad" panose="02060603050605020204" pitchFamily="18" charset="-78"/>
              <a:cs typeface="Al-Mohanad" panose="02060603050605020204" pitchFamily="18" charset="-78"/>
            </a:endParaRPr>
          </a:p>
        </c:rich>
      </c:tx>
      <c:overlay val="0"/>
      <c:spPr>
        <a:noFill/>
        <a:ln>
          <a:noFill/>
        </a:ln>
        <a:effectLst/>
      </c:spPr>
      <c:txPr>
        <a:bodyPr rot="0" spcFirstLastPara="1" vertOverflow="ellipsis" vert="horz" wrap="square" anchor="ctr" anchorCtr="1"/>
        <a:lstStyle/>
        <a:p>
          <a:pPr>
            <a:defRPr sz="1400" b="0" i="0" u="none" strike="noStrike" kern="1200" spc="100" baseline="0">
              <a:solidFill>
                <a:schemeClr val="lt1">
                  <a:lumMod val="95000"/>
                </a:schemeClr>
              </a:solidFill>
              <a:effectLst>
                <a:outerShdw blurRad="50800" dist="38100" dir="5400000" algn="t" rotWithShape="0">
                  <a:prstClr val="black">
                    <a:alpha val="40000"/>
                  </a:prstClr>
                </a:outerShdw>
              </a:effectLst>
              <a:latin typeface="Al-Mohanad" panose="02060603050605020204" pitchFamily="18" charset="-78"/>
              <a:ea typeface="+mn-ea"/>
              <a:cs typeface="Al-Mohanad" panose="02060603050605020204" pitchFamily="18" charset="-78"/>
            </a:defRPr>
          </a:pPr>
          <a:endParaRPr lang="ar-SA"/>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'نموذج موازنة المصروفات والإيراد'!$H$19</c:f>
              <c:strCache>
                <c:ptCount val="1"/>
                <c:pt idx="0">
                  <c:v>المبلغ المستهدف</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'نموذج موازنة المصروفات والإيراد'!$G$20:$G$21</c:f>
              <c:strCache>
                <c:ptCount val="2"/>
                <c:pt idx="0">
                  <c:v>إجمالي إيرادات الاستدامة</c:v>
                </c:pt>
                <c:pt idx="1">
                  <c:v>إجمالي التبرعات</c:v>
                </c:pt>
              </c:strCache>
            </c:strRef>
          </c:cat>
          <c:val>
            <c:numRef>
              <c:f>'نموذج موازنة المصروفات والإيراد'!$H$20:$H$21</c:f>
              <c:numCache>
                <c:formatCode>_(* #,##0.00_);_(* \(#,##0.00\);_(* "-"??_);_(@_)</c:formatCode>
                <c:ptCount val="2"/>
                <c:pt idx="0">
                  <c:v>0</c:v>
                </c:pt>
                <c:pt idx="1">
                  <c:v>0</c:v>
                </c:pt>
              </c:numCache>
            </c:numRef>
          </c:val>
          <c:shape val="cylinder"/>
          <c:extLst>
            <c:ext xmlns:c16="http://schemas.microsoft.com/office/drawing/2014/chart" uri="{C3380CC4-5D6E-409C-BE32-E72D297353CC}">
              <c16:uniqueId val="{00000006-1EC9-4D6E-B8EA-08D9996E4C2C}"/>
            </c:ext>
          </c:extLst>
        </c:ser>
        <c:ser>
          <c:idx val="1"/>
          <c:order val="1"/>
          <c:tx>
            <c:strRef>
              <c:f>'نموذج موازنة المصروفات والإيراد'!$I$19</c:f>
              <c:strCache>
                <c:ptCount val="1"/>
                <c:pt idx="0">
                  <c:v>مبلغ الحد الأعلى</c:v>
                </c:pt>
              </c:strCache>
            </c:strRef>
          </c:tx>
          <c:spPr>
            <a:solidFill>
              <a:srgbClr val="C00000"/>
            </a:solidFill>
            <a:ln>
              <a:noFill/>
            </a:ln>
            <a:effectLst>
              <a:outerShdw blurRad="57150" dist="19050" dir="5400000" algn="ctr" rotWithShape="0">
                <a:srgbClr val="000000">
                  <a:alpha val="63000"/>
                </a:srgbClr>
              </a:outerShdw>
            </a:effectLst>
            <a:sp3d/>
          </c:spPr>
          <c:invertIfNegative val="0"/>
          <c:cat>
            <c:strRef>
              <c:f>'نموذج موازنة المصروفات والإيراد'!$G$20:$G$21</c:f>
              <c:strCache>
                <c:ptCount val="2"/>
                <c:pt idx="0">
                  <c:v>إجمالي إيرادات الاستدامة</c:v>
                </c:pt>
                <c:pt idx="1">
                  <c:v>إجمالي التبرعات</c:v>
                </c:pt>
              </c:strCache>
            </c:strRef>
          </c:cat>
          <c:val>
            <c:numRef>
              <c:f>'نموذج موازنة المصروفات والإيراد'!$I$20:$I$21</c:f>
              <c:numCache>
                <c:formatCode>_(* #,##0.00_);_(* \(#,##0.00\);_(* "-"??_);_(@_)</c:formatCode>
                <c:ptCount val="2"/>
                <c:pt idx="0">
                  <c:v>0</c:v>
                </c:pt>
                <c:pt idx="1">
                  <c:v>0</c:v>
                </c:pt>
              </c:numCache>
            </c:numRef>
          </c:val>
          <c:shape val="cylinder"/>
          <c:extLst>
            <c:ext xmlns:c16="http://schemas.microsoft.com/office/drawing/2014/chart" uri="{C3380CC4-5D6E-409C-BE32-E72D297353CC}">
              <c16:uniqueId val="{00000007-1EC9-4D6E-B8EA-08D9996E4C2C}"/>
            </c:ext>
          </c:extLst>
        </c:ser>
        <c:ser>
          <c:idx val="2"/>
          <c:order val="2"/>
          <c:tx>
            <c:strRef>
              <c:f>'نموذج موازنة المصروفات والإيراد'!$J$19</c:f>
              <c:strCache>
                <c:ptCount val="1"/>
                <c:pt idx="0">
                  <c:v>المبلغ الفعلي</c:v>
                </c:pt>
              </c:strCache>
            </c:strRef>
          </c:tx>
          <c:spPr>
            <a:solidFill>
              <a:schemeClr val="bg1"/>
            </a:solidFill>
            <a:ln>
              <a:noFill/>
            </a:ln>
            <a:effectLst>
              <a:outerShdw blurRad="57150" dist="19050" dir="5400000" algn="ctr" rotWithShape="0">
                <a:srgbClr val="000000">
                  <a:alpha val="63000"/>
                </a:srgbClr>
              </a:outerShdw>
            </a:effectLst>
            <a:sp3d/>
          </c:spPr>
          <c:invertIfNegative val="0"/>
          <c:cat>
            <c:strRef>
              <c:f>'نموذج موازنة المصروفات والإيراد'!$G$20:$G$21</c:f>
              <c:strCache>
                <c:ptCount val="2"/>
                <c:pt idx="0">
                  <c:v>إجمالي إيرادات الاستدامة</c:v>
                </c:pt>
                <c:pt idx="1">
                  <c:v>إجمالي التبرعات</c:v>
                </c:pt>
              </c:strCache>
            </c:strRef>
          </c:cat>
          <c:val>
            <c:numRef>
              <c:f>'نموذج موازنة المصروفات والإيراد'!$J$20:$J$21</c:f>
              <c:numCache>
                <c:formatCode>_(* #,##0.00_);_(* \(#,##0.00\);_(* "-"??_);_(@_)</c:formatCode>
                <c:ptCount val="2"/>
                <c:pt idx="0">
                  <c:v>0</c:v>
                </c:pt>
                <c:pt idx="1">
                  <c:v>0</c:v>
                </c:pt>
              </c:numCache>
            </c:numRef>
          </c:val>
          <c:shape val="cylinder"/>
          <c:extLst>
            <c:ext xmlns:c16="http://schemas.microsoft.com/office/drawing/2014/chart" uri="{C3380CC4-5D6E-409C-BE32-E72D297353CC}">
              <c16:uniqueId val="{00000008-1EC9-4D6E-B8EA-08D9996E4C2C}"/>
            </c:ext>
          </c:extLst>
        </c:ser>
        <c:dLbls>
          <c:showLegendKey val="0"/>
          <c:showVal val="0"/>
          <c:showCatName val="0"/>
          <c:showSerName val="0"/>
          <c:showPercent val="0"/>
          <c:showBubbleSize val="0"/>
        </c:dLbls>
        <c:gapWidth val="150"/>
        <c:shape val="box"/>
        <c:axId val="940499039"/>
        <c:axId val="1041096639"/>
        <c:axId val="0"/>
      </c:bar3DChart>
      <c:catAx>
        <c:axId val="940499039"/>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lt1">
                    <a:lumMod val="85000"/>
                  </a:schemeClr>
                </a:solidFill>
                <a:latin typeface="Al-Mohanad" panose="02060603050605020204" pitchFamily="18" charset="-78"/>
                <a:ea typeface="+mn-ea"/>
                <a:cs typeface="Al-Mohanad" panose="02060603050605020204" pitchFamily="18" charset="-78"/>
              </a:defRPr>
            </a:pPr>
            <a:endParaRPr lang="ar-SA"/>
          </a:p>
        </c:txPr>
        <c:crossAx val="1041096639"/>
        <c:crosses val="autoZero"/>
        <c:auto val="1"/>
        <c:lblAlgn val="ctr"/>
        <c:lblOffset val="100"/>
        <c:noMultiLvlLbl val="0"/>
      </c:catAx>
      <c:valAx>
        <c:axId val="1041096639"/>
        <c:scaling>
          <c:orientation val="minMax"/>
        </c:scaling>
        <c:delete val="0"/>
        <c:axPos val="r"/>
        <c:majorGridlines>
          <c:spPr>
            <a:ln w="9525" cap="flat" cmpd="sng" algn="ctr">
              <a:solidFill>
                <a:schemeClr val="dk1">
                  <a:lumMod val="50000"/>
                  <a:lumOff val="50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j-cs"/>
              </a:defRPr>
            </a:pPr>
            <a:endParaRPr lang="ar-SA"/>
          </a:p>
        </c:txPr>
        <c:crossAx val="9404990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lt1">
                  <a:lumMod val="85000"/>
                </a:schemeClr>
              </a:solidFill>
              <a:latin typeface="Al-Mohanad" panose="02060603050605020204" pitchFamily="18" charset="-78"/>
              <a:ea typeface="+mn-ea"/>
              <a:cs typeface="Al-Mohanad" panose="02060603050605020204" pitchFamily="18" charset="-78"/>
            </a:defRPr>
          </a:pPr>
          <a:endParaRPr lang="ar-S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ar-S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dk1">
                    <a:lumMod val="65000"/>
                    <a:lumOff val="35000"/>
                  </a:schemeClr>
                </a:solidFill>
                <a:latin typeface="Al-Mohanad" panose="02060603050605020204" pitchFamily="18" charset="-78"/>
                <a:ea typeface="+mn-ea"/>
                <a:cs typeface="Al-Mohanad" panose="02060603050605020204" pitchFamily="18" charset="-78"/>
              </a:defRPr>
            </a:pPr>
            <a:r>
              <a:rPr lang="ar-SA" sz="1400" b="0">
                <a:latin typeface="Al-Mohanad" panose="02060603050605020204" pitchFamily="18" charset="-78"/>
                <a:cs typeface="Al-Mohanad" panose="02060603050605020204" pitchFamily="18" charset="-78"/>
              </a:rPr>
              <a:t>توزيع المصروفات الفعلية للجمعية</a:t>
            </a:r>
            <a:endParaRPr lang="en-US" sz="1400" b="0">
              <a:latin typeface="Al-Mohanad" panose="02060603050605020204" pitchFamily="18" charset="-78"/>
              <a:cs typeface="Al-Mohanad" panose="02060603050605020204" pitchFamily="18" charset="-78"/>
            </a:endParaRPr>
          </a:p>
        </c:rich>
      </c:tx>
      <c:overlay val="0"/>
      <c:spPr>
        <a:no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Al-Mohanad" panose="02060603050605020204" pitchFamily="18" charset="-78"/>
              <a:ea typeface="+mn-ea"/>
              <a:cs typeface="Al-Mohanad" panose="02060603050605020204" pitchFamily="18" charset="-78"/>
            </a:defRPr>
          </a:pPr>
          <a:endParaRPr lang="ar-SA"/>
        </a:p>
      </c:txPr>
    </c:title>
    <c:autoTitleDeleted val="0"/>
    <c:view3D>
      <c:rotX val="50"/>
      <c:rotY val="36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761329833770778"/>
          <c:y val="0.14736111111111111"/>
          <c:w val="0.49769444444444444"/>
          <c:h val="0.81560185185185186"/>
        </c:manualLayout>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C8B8-479A-A80C-B311DC51279A}"/>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C8B8-479A-A80C-B311DC51279A}"/>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C8B8-479A-A80C-B311DC51279A}"/>
              </c:ext>
            </c:extLst>
          </c:dPt>
          <c:dPt>
            <c:idx val="3"/>
            <c:bubble3D val="0"/>
            <c:spPr>
              <a:solidFill>
                <a:schemeClr val="accent6">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C8B8-479A-A80C-B311DC51279A}"/>
              </c:ext>
            </c:extLst>
          </c:dPt>
          <c:dPt>
            <c:idx val="4"/>
            <c:bubble3D val="0"/>
            <c:spPr>
              <a:solidFill>
                <a:schemeClr val="accent5">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C8B8-479A-A80C-B311DC51279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ar-SA"/>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'نموذج موازنة المصروفات والإيراد'!$G$23:$G$27</c:f>
              <c:strCache>
                <c:ptCount val="5"/>
                <c:pt idx="0">
                  <c:v>المصروفات العمومية والإدارية</c:v>
                </c:pt>
                <c:pt idx="1">
                  <c:v>مصروفات البرامج والأنشطة</c:v>
                </c:pt>
                <c:pt idx="2">
                  <c:v>مصروفات الاستدامة (الأوقاف+الاستثمارات)</c:v>
                </c:pt>
                <c:pt idx="3">
                  <c:v>مصروفات جمع الأموال</c:v>
                </c:pt>
                <c:pt idx="4">
                  <c:v>مصروفات الحوكمة</c:v>
                </c:pt>
              </c:strCache>
            </c:strRef>
          </c:cat>
          <c:val>
            <c:numRef>
              <c:f>'نموذج موازنة المصروفات والإيراد'!$J$23:$J$27</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0-46C6-4510-91A1-A792682F436A}"/>
            </c:ext>
          </c:extLst>
        </c:ser>
        <c:dLbls>
          <c:dLblPos val="in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Al-Mohanad" panose="02060603050605020204" pitchFamily="18" charset="-78"/>
              <a:ea typeface="+mn-ea"/>
              <a:cs typeface="Al-Mohanad" panose="02060603050605020204" pitchFamily="18" charset="-78"/>
            </a:defRPr>
          </a:pPr>
          <a:endParaRPr lang="ar-S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ysClr val="windowText" lastClr="000000">
                    <a:lumMod val="65000"/>
                    <a:lumOff val="35000"/>
                  </a:sysClr>
                </a:solidFill>
                <a:latin typeface="Al-Mohanad" panose="02060603050605020204" pitchFamily="18" charset="-78"/>
                <a:ea typeface="+mn-ea"/>
                <a:cs typeface="Al-Mohanad" panose="02060603050605020204" pitchFamily="18" charset="-78"/>
              </a:defRPr>
            </a:pPr>
            <a:r>
              <a:rPr lang="ar-SA" sz="1400" b="0">
                <a:latin typeface="Al-Mohanad" panose="02060603050605020204" pitchFamily="18" charset="-78"/>
                <a:cs typeface="Al-Mohanad" panose="02060603050605020204" pitchFamily="18" charset="-78"/>
              </a:rPr>
              <a:t>مصادر التمويل الفعلية </a:t>
            </a:r>
            <a:r>
              <a:rPr lang="ar-SA" sz="1400" b="0" i="0" baseline="0">
                <a:effectLst/>
              </a:rPr>
              <a:t>الجارية للجمعية</a:t>
            </a:r>
            <a:endParaRPr lang="ar-SA"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ysClr val="windowText" lastClr="000000">
                  <a:lumMod val="65000"/>
                  <a:lumOff val="35000"/>
                </a:sysClr>
              </a:solidFill>
              <a:latin typeface="Al-Mohanad" panose="02060603050605020204" pitchFamily="18" charset="-78"/>
              <a:ea typeface="+mn-ea"/>
              <a:cs typeface="Al-Mohanad" panose="02060603050605020204" pitchFamily="18" charset="-78"/>
            </a:defRPr>
          </a:pPr>
          <a:endParaRPr lang="ar-SA"/>
        </a:p>
      </c:txPr>
    </c:title>
    <c:autoTitleDeleted val="0"/>
    <c:view3D>
      <c:rotX val="50"/>
      <c:rotY val="36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3309-4ED9-99C9-79B9924B686A}"/>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3309-4ED9-99C9-79B9924B686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ar-SA"/>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'نموذج موازنة المصروفات والإيراد'!$G$20:$G$21</c:f>
              <c:strCache>
                <c:ptCount val="2"/>
                <c:pt idx="0">
                  <c:v>إجمالي إيرادات الاستدامة</c:v>
                </c:pt>
                <c:pt idx="1">
                  <c:v>إجمالي التبرعات</c:v>
                </c:pt>
              </c:strCache>
            </c:strRef>
          </c:cat>
          <c:val>
            <c:numRef>
              <c:f>'نموذج موازنة المصروفات والإيراد'!$J$20:$J$21</c:f>
              <c:numCache>
                <c:formatCode>_(* #,##0.00_);_(* \(#,##0.00\);_(* "-"??_);_(@_)</c:formatCode>
                <c:ptCount val="2"/>
                <c:pt idx="0">
                  <c:v>0</c:v>
                </c:pt>
                <c:pt idx="1">
                  <c:v>0</c:v>
                </c:pt>
              </c:numCache>
            </c:numRef>
          </c:val>
          <c:extLst>
            <c:ext xmlns:c16="http://schemas.microsoft.com/office/drawing/2014/chart" uri="{C3380CC4-5D6E-409C-BE32-E72D297353CC}">
              <c16:uniqueId val="{00000000-6921-4965-A120-941DEB4BC1A9}"/>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100" b="0" i="0" u="none" strike="noStrike" kern="1200" baseline="0">
              <a:solidFill>
                <a:schemeClr val="dk1">
                  <a:lumMod val="65000"/>
                  <a:lumOff val="35000"/>
                </a:schemeClr>
              </a:solidFill>
              <a:latin typeface="Al-Mohanad" panose="02060603050605020204" pitchFamily="18" charset="-78"/>
              <a:ea typeface="+mn-ea"/>
              <a:cs typeface="Al-Mohanad" panose="02060603050605020204" pitchFamily="18" charset="-78"/>
            </a:defRPr>
          </a:pPr>
          <a:endParaRPr lang="ar-S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dk1">
                    <a:lumMod val="65000"/>
                    <a:lumOff val="35000"/>
                  </a:schemeClr>
                </a:solidFill>
                <a:latin typeface="Al-Mohanad" panose="02060603050605020204" pitchFamily="18" charset="-78"/>
                <a:ea typeface="+mn-ea"/>
                <a:cs typeface="Al-Mohanad" panose="02060603050605020204" pitchFamily="18" charset="-78"/>
              </a:defRPr>
            </a:pPr>
            <a:r>
              <a:rPr lang="ar-SA" sz="1400" b="0">
                <a:latin typeface="Al-Mohanad" panose="02060603050605020204" pitchFamily="18" charset="-78"/>
                <a:cs typeface="Al-Mohanad" panose="02060603050605020204" pitchFamily="18" charset="-78"/>
              </a:rPr>
              <a:t>توزيع مصروفات الجمعية طبقاً للمستهدف</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Al-Mohanad" panose="02060603050605020204" pitchFamily="18" charset="-78"/>
              <a:ea typeface="+mn-ea"/>
              <a:cs typeface="Al-Mohanad" panose="02060603050605020204" pitchFamily="18" charset="-78"/>
            </a:defRPr>
          </a:pPr>
          <a:endParaRPr lang="ar-SA"/>
        </a:p>
      </c:txPr>
    </c:title>
    <c:autoTitleDeleted val="0"/>
    <c:view3D>
      <c:rotX val="50"/>
      <c:rotY val="36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D6F8-48FE-9084-E897CF549258}"/>
              </c:ext>
            </c:extLst>
          </c:dPt>
          <c:dPt>
            <c:idx val="1"/>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D6F8-48FE-9084-E897CF549258}"/>
              </c:ext>
            </c:extLst>
          </c:dPt>
          <c:dPt>
            <c:idx val="2"/>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D6F8-48FE-9084-E897CF549258}"/>
              </c:ext>
            </c:extLst>
          </c:dPt>
          <c:dPt>
            <c:idx val="3"/>
            <c:bubble3D val="0"/>
            <c:spPr>
              <a:solidFill>
                <a:schemeClr val="accent1">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D6F8-48FE-9084-E897CF549258}"/>
              </c:ext>
            </c:extLst>
          </c:dPt>
          <c:dPt>
            <c:idx val="4"/>
            <c:bubble3D val="0"/>
            <c:spPr>
              <a:solidFill>
                <a:schemeClr val="accent3">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D6F8-48FE-9084-E897CF54925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ar-SA"/>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'نموذج موازنة المصروفات والإيراد'!$G$23:$G$27</c:f>
              <c:strCache>
                <c:ptCount val="5"/>
                <c:pt idx="0">
                  <c:v>المصروفات العمومية والإدارية</c:v>
                </c:pt>
                <c:pt idx="1">
                  <c:v>مصروفات البرامج والأنشطة</c:v>
                </c:pt>
                <c:pt idx="2">
                  <c:v>مصروفات الاستدامة (الأوقاف+الاستثمارات)</c:v>
                </c:pt>
                <c:pt idx="3">
                  <c:v>مصروفات جمع الأموال</c:v>
                </c:pt>
                <c:pt idx="4">
                  <c:v>مصروفات الحوكمة</c:v>
                </c:pt>
              </c:strCache>
            </c:strRef>
          </c:cat>
          <c:val>
            <c:numRef>
              <c:f>'نموذج موازنة المصروفات والإيراد'!$H$23:$H$27</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0-FD80-4FCB-AAE0-5113D48B04A3}"/>
            </c:ext>
          </c:extLst>
        </c:ser>
        <c:dLbls>
          <c:dLblPos val="in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Al-Mohanad" panose="02060603050605020204" pitchFamily="18" charset="-78"/>
              <a:ea typeface="+mn-ea"/>
              <a:cs typeface="Al-Mohanad" panose="02060603050605020204" pitchFamily="18" charset="-78"/>
            </a:defRPr>
          </a:pPr>
          <a:endParaRPr lang="ar-S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dk1">
                    <a:lumMod val="65000"/>
                    <a:lumOff val="35000"/>
                  </a:schemeClr>
                </a:solidFill>
                <a:latin typeface="Al-Mohanad" panose="02060603050605020204" pitchFamily="18" charset="-78"/>
                <a:ea typeface="+mn-ea"/>
                <a:cs typeface="Al-Mohanad" panose="02060603050605020204" pitchFamily="18" charset="-78"/>
              </a:defRPr>
            </a:pPr>
            <a:r>
              <a:rPr lang="ar-SA" sz="1400" b="0">
                <a:latin typeface="Al-Mohanad" panose="02060603050605020204" pitchFamily="18" charset="-78"/>
                <a:cs typeface="Al-Mohanad" panose="02060603050605020204" pitchFamily="18" charset="-78"/>
              </a:rPr>
              <a:t>مصادر التمويل الجارية للجمعية طبقاً للمستهدف</a:t>
            </a:r>
            <a:endParaRPr lang="en-US" sz="1400" b="0">
              <a:latin typeface="Al-Mohanad" panose="02060603050605020204" pitchFamily="18" charset="-78"/>
              <a:cs typeface="Al-Mohanad" panose="02060603050605020204" pitchFamily="18" charset="-78"/>
            </a:endParaRPr>
          </a:p>
        </c:rich>
      </c:tx>
      <c:overlay val="0"/>
      <c:spPr>
        <a:no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Al-Mohanad" panose="02060603050605020204" pitchFamily="18" charset="-78"/>
              <a:ea typeface="+mn-ea"/>
              <a:cs typeface="Al-Mohanad" panose="02060603050605020204" pitchFamily="18" charset="-78"/>
            </a:defRPr>
          </a:pPr>
          <a:endParaRPr lang="ar-SA"/>
        </a:p>
      </c:txPr>
    </c:title>
    <c:autoTitleDeleted val="0"/>
    <c:view3D>
      <c:rotX val="50"/>
      <c:rotY val="36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4A34-424F-AF93-16FE13C35846}"/>
              </c:ext>
            </c:extLst>
          </c:dPt>
          <c:dPt>
            <c:idx val="1"/>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4A34-424F-AF93-16FE13C3584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ar-SA"/>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'نموذج موازنة المصروفات والإيراد'!$G$20:$G$21</c:f>
              <c:strCache>
                <c:ptCount val="2"/>
                <c:pt idx="0">
                  <c:v>إجمالي إيرادات الاستدامة</c:v>
                </c:pt>
                <c:pt idx="1">
                  <c:v>إجمالي التبرعات</c:v>
                </c:pt>
              </c:strCache>
            </c:strRef>
          </c:cat>
          <c:val>
            <c:numRef>
              <c:f>'نموذج موازنة المصروفات والإيراد'!$H$20:$H$21</c:f>
              <c:numCache>
                <c:formatCode>_(* #,##0.00_);_(* \(#,##0.00\);_(* "-"??_);_(@_)</c:formatCode>
                <c:ptCount val="2"/>
                <c:pt idx="0">
                  <c:v>0</c:v>
                </c:pt>
                <c:pt idx="1">
                  <c:v>0</c:v>
                </c:pt>
              </c:numCache>
            </c:numRef>
          </c:val>
          <c:extLst>
            <c:ext xmlns:c16="http://schemas.microsoft.com/office/drawing/2014/chart" uri="{C3380CC4-5D6E-409C-BE32-E72D297353CC}">
              <c16:uniqueId val="{00000000-DE23-4A87-912F-7AF1DD9A16B1}"/>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050" b="0" i="0" u="none" strike="noStrike" kern="1200" baseline="0">
              <a:solidFill>
                <a:schemeClr val="dk1">
                  <a:lumMod val="65000"/>
                  <a:lumOff val="35000"/>
                </a:schemeClr>
              </a:solidFill>
              <a:latin typeface="Al-Mohanad" panose="02060603050605020204" pitchFamily="18" charset="-78"/>
              <a:ea typeface="+mn-ea"/>
              <a:cs typeface="Al-Mohanad" panose="02060603050605020204" pitchFamily="18" charset="-78"/>
            </a:defRPr>
          </a:pPr>
          <a:endParaRPr lang="ar-S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dk1">
                    <a:lumMod val="65000"/>
                    <a:lumOff val="35000"/>
                  </a:schemeClr>
                </a:solidFill>
                <a:latin typeface="Al-Mohanad" panose="02060603050605020204" pitchFamily="18" charset="-78"/>
                <a:ea typeface="+mn-ea"/>
                <a:cs typeface="Al-Mohanad" panose="02060603050605020204" pitchFamily="18" charset="-78"/>
              </a:defRPr>
            </a:pPr>
            <a:r>
              <a:rPr lang="ar-SA" sz="1400" b="0">
                <a:latin typeface="Al-Mohanad" panose="02060603050605020204" pitchFamily="18" charset="-78"/>
                <a:cs typeface="Al-Mohanad" panose="02060603050605020204" pitchFamily="18" charset="-78"/>
              </a:rPr>
              <a:t>مصادر التمويل الجارية للجمعية طبقاً للحد الأعلى</a:t>
            </a:r>
            <a:endParaRPr lang="en-US" sz="1400" b="0">
              <a:latin typeface="Al-Mohanad" panose="02060603050605020204" pitchFamily="18" charset="-78"/>
              <a:cs typeface="Al-Mohanad" panose="02060603050605020204" pitchFamily="18" charset="-78"/>
            </a:endParaRPr>
          </a:p>
        </c:rich>
      </c:tx>
      <c:overlay val="0"/>
      <c:spPr>
        <a:no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Al-Mohanad" panose="02060603050605020204" pitchFamily="18" charset="-78"/>
              <a:ea typeface="+mn-ea"/>
              <a:cs typeface="Al-Mohanad" panose="02060603050605020204" pitchFamily="18" charset="-78"/>
            </a:defRPr>
          </a:pPr>
          <a:endParaRPr lang="ar-SA"/>
        </a:p>
      </c:txPr>
    </c:title>
    <c:autoTitleDeleted val="0"/>
    <c:view3D>
      <c:rotX val="50"/>
      <c:rotY val="36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7C3D-4149-8C5B-0964C8D3C884}"/>
              </c:ext>
            </c:extLst>
          </c:dPt>
          <c:dPt>
            <c:idx val="1"/>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7C3D-4149-8C5B-0964C8D3C88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ar-SA"/>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'نموذج موازنة المصروفات والإيراد'!$G$20:$G$21</c:f>
              <c:strCache>
                <c:ptCount val="2"/>
                <c:pt idx="0">
                  <c:v>إجمالي إيرادات الاستدامة</c:v>
                </c:pt>
                <c:pt idx="1">
                  <c:v>إجمالي التبرعات</c:v>
                </c:pt>
              </c:strCache>
            </c:strRef>
          </c:cat>
          <c:val>
            <c:numRef>
              <c:f>'نموذج موازنة المصروفات والإيراد'!$I$20:$I$21</c:f>
              <c:numCache>
                <c:formatCode>_(* #,##0.00_);_(* \(#,##0.00\);_(* "-"??_);_(@_)</c:formatCode>
                <c:ptCount val="2"/>
                <c:pt idx="0">
                  <c:v>0</c:v>
                </c:pt>
                <c:pt idx="1">
                  <c:v>0</c:v>
                </c:pt>
              </c:numCache>
            </c:numRef>
          </c:val>
          <c:extLst>
            <c:ext xmlns:c16="http://schemas.microsoft.com/office/drawing/2014/chart" uri="{C3380CC4-5D6E-409C-BE32-E72D297353CC}">
              <c16:uniqueId val="{00000000-5190-431D-BC4A-9CC3EA9F1FA7}"/>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Al-Mohanad" panose="02060603050605020204" pitchFamily="18" charset="-78"/>
              <a:ea typeface="+mn-ea"/>
              <a:cs typeface="Al-Mohanad" panose="02060603050605020204" pitchFamily="18" charset="-78"/>
            </a:defRPr>
          </a:pPr>
          <a:endParaRPr lang="ar-S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dk1">
                    <a:lumMod val="65000"/>
                    <a:lumOff val="35000"/>
                  </a:schemeClr>
                </a:solidFill>
                <a:latin typeface="Al-Mohanad" panose="02060603050605020204" pitchFamily="18" charset="-78"/>
                <a:ea typeface="+mn-ea"/>
                <a:cs typeface="Al-Mohanad" panose="02060603050605020204" pitchFamily="18" charset="-78"/>
              </a:defRPr>
            </a:pPr>
            <a:r>
              <a:rPr lang="ar-SA" sz="1400" b="0">
                <a:latin typeface="Al-Mohanad" panose="02060603050605020204" pitchFamily="18" charset="-78"/>
                <a:cs typeface="Al-Mohanad" panose="02060603050605020204" pitchFamily="18" charset="-78"/>
              </a:rPr>
              <a:t>توزيع مصروفات</a:t>
            </a:r>
            <a:r>
              <a:rPr lang="ar-SA" sz="1400" b="0" baseline="0">
                <a:latin typeface="Al-Mohanad" panose="02060603050605020204" pitchFamily="18" charset="-78"/>
                <a:cs typeface="Al-Mohanad" panose="02060603050605020204" pitchFamily="18" charset="-78"/>
              </a:rPr>
              <a:t> الجمعية طبقاً للحد الأعلى</a:t>
            </a:r>
            <a:endParaRPr lang="en-US" sz="1400" b="0">
              <a:latin typeface="Al-Mohanad" panose="02060603050605020204" pitchFamily="18" charset="-78"/>
              <a:cs typeface="Al-Mohanad" panose="02060603050605020204" pitchFamily="18" charset="-78"/>
            </a:endParaRPr>
          </a:p>
        </c:rich>
      </c:tx>
      <c:overlay val="0"/>
      <c:spPr>
        <a:no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Al-Mohanad" panose="02060603050605020204" pitchFamily="18" charset="-78"/>
              <a:ea typeface="+mn-ea"/>
              <a:cs typeface="Al-Mohanad" panose="02060603050605020204" pitchFamily="18" charset="-78"/>
            </a:defRPr>
          </a:pPr>
          <a:endParaRPr lang="ar-SA"/>
        </a:p>
      </c:txPr>
    </c:title>
    <c:autoTitleDeleted val="0"/>
    <c:view3D>
      <c:rotX val="50"/>
      <c:rotY val="36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5B85-4331-9873-657D79AFAFD0}"/>
              </c:ext>
            </c:extLst>
          </c:dPt>
          <c:dPt>
            <c:idx val="1"/>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5B85-4331-9873-657D79AFAFD0}"/>
              </c:ext>
            </c:extLst>
          </c:dPt>
          <c:dPt>
            <c:idx val="2"/>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5B85-4331-9873-657D79AFAFD0}"/>
              </c:ext>
            </c:extLst>
          </c:dPt>
          <c:dPt>
            <c:idx val="3"/>
            <c:bubble3D val="0"/>
            <c:spPr>
              <a:solidFill>
                <a:schemeClr val="accent2">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5B85-4331-9873-657D79AFAFD0}"/>
              </c:ext>
            </c:extLst>
          </c:dPt>
          <c:dPt>
            <c:idx val="4"/>
            <c:bubble3D val="0"/>
            <c:spPr>
              <a:solidFill>
                <a:schemeClr val="accent4">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5B85-4331-9873-657D79AFAFD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ar-SA"/>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'نموذج موازنة المصروفات والإيراد'!$G$23:$G$27</c:f>
              <c:strCache>
                <c:ptCount val="5"/>
                <c:pt idx="0">
                  <c:v>المصروفات العمومية والإدارية</c:v>
                </c:pt>
                <c:pt idx="1">
                  <c:v>مصروفات البرامج والأنشطة</c:v>
                </c:pt>
                <c:pt idx="2">
                  <c:v>مصروفات الاستدامة (الأوقاف+الاستثمارات)</c:v>
                </c:pt>
                <c:pt idx="3">
                  <c:v>مصروفات جمع الأموال</c:v>
                </c:pt>
                <c:pt idx="4">
                  <c:v>مصروفات الحوكمة</c:v>
                </c:pt>
              </c:strCache>
            </c:strRef>
          </c:cat>
          <c:val>
            <c:numRef>
              <c:f>'نموذج موازنة المصروفات والإيراد'!$I$23:$I$27</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0-D9E0-4BBD-B6AB-DA4B1016A9B1}"/>
            </c:ext>
          </c:extLst>
        </c:ser>
        <c:dLbls>
          <c:dLblPos val="in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ar-S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dk1">
                    <a:lumMod val="75000"/>
                    <a:lumOff val="25000"/>
                  </a:schemeClr>
                </a:solidFill>
                <a:latin typeface="Al-Mohanad" panose="02060603050605020204" pitchFamily="18" charset="-78"/>
                <a:ea typeface="+mn-ea"/>
                <a:cs typeface="Al-Mohanad" panose="02060603050605020204" pitchFamily="18" charset="-78"/>
              </a:defRPr>
            </a:pPr>
            <a:r>
              <a:rPr lang="ar-SA" sz="1400" b="0">
                <a:latin typeface="Al-Mohanad" panose="02060603050605020204" pitchFamily="18" charset="-78"/>
                <a:cs typeface="Al-Mohanad" panose="02060603050605020204" pitchFamily="18" charset="-78"/>
              </a:rPr>
              <a:t>رسم بياني لانحرافات الأداء الفعلي عن المستهدف</a:t>
            </a:r>
            <a:endParaRPr lang="en-US" sz="1400" b="0">
              <a:latin typeface="Al-Mohanad" panose="02060603050605020204" pitchFamily="18" charset="-78"/>
              <a:cs typeface="Al-Mohanad" panose="02060603050605020204" pitchFamily="18" charset="-78"/>
            </a:endParaRPr>
          </a:p>
        </c:rich>
      </c:tx>
      <c:overlay val="0"/>
      <c:spPr>
        <a:noFill/>
        <a:ln>
          <a:noFill/>
        </a:ln>
        <a:effectLst/>
      </c:spPr>
      <c:txPr>
        <a:bodyPr rot="0" spcFirstLastPara="1" vertOverflow="ellipsis" vert="horz" wrap="square" anchor="ctr" anchorCtr="1"/>
        <a:lstStyle/>
        <a:p>
          <a:pPr>
            <a:defRPr sz="1400" b="0" i="0" u="none" strike="noStrike" kern="1200" baseline="0">
              <a:solidFill>
                <a:schemeClr val="dk1">
                  <a:lumMod val="75000"/>
                  <a:lumOff val="25000"/>
                </a:schemeClr>
              </a:solidFill>
              <a:latin typeface="Al-Mohanad" panose="02060603050605020204" pitchFamily="18" charset="-78"/>
              <a:ea typeface="+mn-ea"/>
              <a:cs typeface="Al-Mohanad" panose="02060603050605020204" pitchFamily="18" charset="-78"/>
            </a:defRPr>
          </a:pPr>
          <a:endParaRPr lang="ar-SA"/>
        </a:p>
      </c:txPr>
    </c:title>
    <c:autoTitleDeleted val="0"/>
    <c:plotArea>
      <c:layout>
        <c:manualLayout>
          <c:layoutTarget val="inner"/>
          <c:xMode val="edge"/>
          <c:yMode val="edge"/>
          <c:x val="2.0975975975975975E-2"/>
          <c:y val="0.13595173611111111"/>
          <c:w val="0.68984954954954958"/>
          <c:h val="0.81554131944444441"/>
        </c:manualLayout>
      </c:layout>
      <c:barChart>
        <c:barDir val="bar"/>
        <c:grouping val="clustered"/>
        <c:varyColors val="0"/>
        <c:ser>
          <c:idx val="0"/>
          <c:order val="0"/>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lumMod val="25000"/>
                      </a:schemeClr>
                    </a:solidFill>
                    <a:latin typeface="+mn-lt"/>
                    <a:ea typeface="+mn-ea"/>
                    <a:cs typeface="+mn-cs"/>
                  </a:defRPr>
                </a:pPr>
                <a:endParaRPr lang="ar-SA"/>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('نموذج موازنة المصروفات والإيراد'!$G$20:$G$21,'نموذج موازنة المصروفات والإيراد'!$G$23:$G$27)</c:f>
              <c:strCache>
                <c:ptCount val="7"/>
                <c:pt idx="0">
                  <c:v>إجمالي إيرادات الاستدامة</c:v>
                </c:pt>
                <c:pt idx="1">
                  <c:v>إجمالي التبرعات</c:v>
                </c:pt>
                <c:pt idx="2">
                  <c:v>المصروفات العمومية والإدارية</c:v>
                </c:pt>
                <c:pt idx="3">
                  <c:v>مصروفات البرامج والأنشطة</c:v>
                </c:pt>
                <c:pt idx="4">
                  <c:v>مصروفات الاستدامة (الأوقاف+الاستثمارات)</c:v>
                </c:pt>
                <c:pt idx="5">
                  <c:v>مصروفات جمع الأموال</c:v>
                </c:pt>
                <c:pt idx="6">
                  <c:v>مصروفات الحوكمة</c:v>
                </c:pt>
              </c:strCache>
            </c:strRef>
          </c:cat>
          <c:val>
            <c:numRef>
              <c:f>('نموذج موازنة المصروفات والإيراد'!$L$20:$L$21,'نموذج موازنة المصروفات والإيراد'!$L$23:$L$27)</c:f>
              <c:numCache>
                <c:formatCode>_(* #,##0.00_);_(* \(#,##0.00\);_(*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370-44FC-A2F9-6EB4C0A4A90D}"/>
            </c:ext>
          </c:extLst>
        </c:ser>
        <c:dLbls>
          <c:dLblPos val="inEnd"/>
          <c:showLegendKey val="0"/>
          <c:showVal val="1"/>
          <c:showCatName val="0"/>
          <c:showSerName val="0"/>
          <c:showPercent val="0"/>
          <c:showBubbleSize val="0"/>
        </c:dLbls>
        <c:gapWidth val="50"/>
        <c:axId val="1915441920"/>
        <c:axId val="1713552048"/>
      </c:barChart>
      <c:valAx>
        <c:axId val="1713552048"/>
        <c:scaling>
          <c:orientation val="maxMin"/>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 #,##0.00_);_(* \(#,##0.00\);_(* &quot;-&quot;??_);_(@_)" sourceLinked="1"/>
        <c:majorTickMark val="none"/>
        <c:minorTickMark val="none"/>
        <c:tickLblPos val="nextTo"/>
        <c:crossAx val="1915441920"/>
        <c:crosses val="autoZero"/>
        <c:crossBetween val="between"/>
      </c:valAx>
      <c:catAx>
        <c:axId val="1915441920"/>
        <c:scaling>
          <c:orientation val="minMax"/>
        </c:scaling>
        <c:delete val="0"/>
        <c:axPos val="r"/>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low"/>
        <c:spPr>
          <a:noFill/>
          <a:ln w="0" cap="flat" cmpd="sng" algn="ctr">
            <a:solidFill>
              <a:schemeClr val="dk1">
                <a:lumMod val="75000"/>
                <a:lumOff val="2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Al-Mohanad" panose="02060603050605020204" pitchFamily="18" charset="-78"/>
                <a:ea typeface="+mn-ea"/>
                <a:cs typeface="Al-Mohanad" panose="02060603050605020204" pitchFamily="18" charset="-78"/>
              </a:defRPr>
            </a:pPr>
            <a:endParaRPr lang="ar-SA"/>
          </a:p>
        </c:txPr>
        <c:crossAx val="1713552048"/>
        <c:crosses val="autoZero"/>
        <c:auto val="1"/>
        <c:lblAlgn val="r"/>
        <c:lblOffset val="100"/>
        <c:tickLblSkip val="1"/>
        <c:tickMarkSkip val="1"/>
        <c:noMultiLvlLbl val="0"/>
      </c:catAx>
      <c:spPr>
        <a:noFill/>
        <a:ln>
          <a:solidFill>
            <a:schemeClr val="bg2">
              <a:lumMod val="7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bg2">
          <a:lumMod val="75000"/>
        </a:schemeClr>
      </a:solidFill>
      <a:round/>
    </a:ln>
    <a:effectLst/>
  </c:spPr>
  <c:txPr>
    <a:bodyPr/>
    <a:lstStyle/>
    <a:p>
      <a:pPr>
        <a:defRPr/>
      </a:pPr>
      <a:endParaRPr lang="ar-S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makeen.mlsd.gov.sa/standard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chart" Target="../charts/chart6.xml"/><Relationship Id="rId3" Type="http://schemas.openxmlformats.org/officeDocument/2006/relationships/chart" Target="../charts/chart3.xml"/><Relationship Id="rId7" Type="http://schemas.openxmlformats.org/officeDocument/2006/relationships/image" Target="../media/image2.png"/><Relationship Id="rId12" Type="http://schemas.openxmlformats.org/officeDocument/2006/relationships/chart" Target="../charts/chart5.xml"/><Relationship Id="rId17" Type="http://schemas.openxmlformats.org/officeDocument/2006/relationships/chart" Target="../charts/chart10.xml"/><Relationship Id="rId2" Type="http://schemas.openxmlformats.org/officeDocument/2006/relationships/chart" Target="../charts/chart2.xml"/><Relationship Id="rId16" Type="http://schemas.openxmlformats.org/officeDocument/2006/relationships/chart" Target="../charts/chart9.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4.xml"/><Relationship Id="rId5" Type="http://schemas.openxmlformats.org/officeDocument/2006/relationships/image" Target="../media/image4.png"/><Relationship Id="rId15" Type="http://schemas.openxmlformats.org/officeDocument/2006/relationships/chart" Target="../charts/chart8.xml"/><Relationship Id="rId10" Type="http://schemas.openxmlformats.org/officeDocument/2006/relationships/image" Target="../media/image8.png"/><Relationship Id="rId4" Type="http://schemas.openxmlformats.org/officeDocument/2006/relationships/image" Target="../media/image3.png"/><Relationship Id="rId9" Type="http://schemas.openxmlformats.org/officeDocument/2006/relationships/image" Target="../media/image7.png"/><Relationship Id="rId1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558810</xdr:colOff>
      <xdr:row>0</xdr:row>
      <xdr:rowOff>0</xdr:rowOff>
    </xdr:from>
    <xdr:to>
      <xdr:col>17</xdr:col>
      <xdr:colOff>123825</xdr:colOff>
      <xdr:row>55</xdr:row>
      <xdr:rowOff>104775</xdr:rowOff>
    </xdr:to>
    <xdr:pic>
      <xdr:nvPicPr>
        <xdr:cNvPr id="3" name="Picture 2">
          <a:hlinkClick xmlns:r="http://schemas.openxmlformats.org/officeDocument/2006/relationships" r:id="rId1"/>
          <a:extLst>
            <a:ext uri="{FF2B5EF4-FFF2-40B4-BE49-F238E27FC236}">
              <a16:creationId xmlns:a16="http://schemas.microsoft.com/office/drawing/2014/main" id="{DF65CE74-C0AF-4C2C-B213-48F78CD81E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24364775" y="0"/>
          <a:ext cx="7108815"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739846</xdr:colOff>
      <xdr:row>1</xdr:row>
      <xdr:rowOff>66676</xdr:rowOff>
    </xdr:from>
    <xdr:to>
      <xdr:col>3</xdr:col>
      <xdr:colOff>504827</xdr:colOff>
      <xdr:row>11</xdr:row>
      <xdr:rowOff>35926</xdr:rowOff>
    </xdr:to>
    <xdr:pic>
      <xdr:nvPicPr>
        <xdr:cNvPr id="2" name="Picture 1">
          <a:extLst>
            <a:ext uri="{FF2B5EF4-FFF2-40B4-BE49-F238E27FC236}">
              <a16:creationId xmlns:a16="http://schemas.microsoft.com/office/drawing/2014/main" id="{32F61581-FAC9-4A26-B196-BC542FFCA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5709048" y="257176"/>
          <a:ext cx="1965256" cy="21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51975</xdr:colOff>
      <xdr:row>1</xdr:row>
      <xdr:rowOff>38098</xdr:rowOff>
    </xdr:from>
    <xdr:to>
      <xdr:col>15</xdr:col>
      <xdr:colOff>33975</xdr:colOff>
      <xdr:row>30</xdr:row>
      <xdr:rowOff>37423</xdr:rowOff>
    </xdr:to>
    <xdr:graphicFrame macro="">
      <xdr:nvGraphicFramePr>
        <xdr:cNvPr id="4" name="Chart 3">
          <a:extLst>
            <a:ext uri="{FF2B5EF4-FFF2-40B4-BE49-F238E27FC236}">
              <a16:creationId xmlns:a16="http://schemas.microsoft.com/office/drawing/2014/main" id="{F12EEF4F-43A1-4C85-B81B-1C25AA8C84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76201</xdr:colOff>
      <xdr:row>30</xdr:row>
      <xdr:rowOff>66675</xdr:rowOff>
    </xdr:from>
    <xdr:to>
      <xdr:col>21</xdr:col>
      <xdr:colOff>438151</xdr:colOff>
      <xdr:row>46</xdr:row>
      <xdr:rowOff>51075</xdr:rowOff>
    </xdr:to>
    <xdr:sp macro="" textlink="">
      <xdr:nvSpPr>
        <xdr:cNvPr id="15" name="Rectangle 14">
          <a:extLst>
            <a:ext uri="{FF2B5EF4-FFF2-40B4-BE49-F238E27FC236}">
              <a16:creationId xmlns:a16="http://schemas.microsoft.com/office/drawing/2014/main" id="{395C79F7-67AA-4D72-AAE4-B186EFD22AA0}"/>
            </a:ext>
          </a:extLst>
        </xdr:cNvPr>
        <xdr:cNvSpPr/>
      </xdr:nvSpPr>
      <xdr:spPr>
        <a:xfrm>
          <a:off x="11220688124" y="5581650"/>
          <a:ext cx="15039975" cy="2880000"/>
        </a:xfrm>
        <a:prstGeom prst="rect">
          <a:avLst/>
        </a:prstGeom>
        <a:solidFill>
          <a:schemeClr val="bg1"/>
        </a:solidFill>
        <a:ln w="1270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clientData/>
  </xdr:twoCellAnchor>
  <xdr:twoCellAnchor>
    <xdr:from>
      <xdr:col>15</xdr:col>
      <xdr:colOff>70388</xdr:colOff>
      <xdr:row>1</xdr:row>
      <xdr:rowOff>42860</xdr:rowOff>
    </xdr:from>
    <xdr:to>
      <xdr:col>25</xdr:col>
      <xdr:colOff>52388</xdr:colOff>
      <xdr:row>30</xdr:row>
      <xdr:rowOff>42185</xdr:rowOff>
    </xdr:to>
    <xdr:graphicFrame macro="">
      <xdr:nvGraphicFramePr>
        <xdr:cNvPr id="6" name="Chart 5" title="رسم بياني مقارن لكل نوع من مصروفات الجمعية">
          <a:extLst>
            <a:ext uri="{FF2B5EF4-FFF2-40B4-BE49-F238E27FC236}">
              <a16:creationId xmlns:a16="http://schemas.microsoft.com/office/drawing/2014/main" id="{80719FE9-9AAD-4725-B649-12F70A5AB8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81639</xdr:colOff>
      <xdr:row>1</xdr:row>
      <xdr:rowOff>38099</xdr:rowOff>
    </xdr:from>
    <xdr:to>
      <xdr:col>33</xdr:col>
      <xdr:colOff>614364</xdr:colOff>
      <xdr:row>30</xdr:row>
      <xdr:rowOff>37424</xdr:rowOff>
    </xdr:to>
    <xdr:graphicFrame macro="">
      <xdr:nvGraphicFramePr>
        <xdr:cNvPr id="3" name="Chart 2">
          <a:extLst>
            <a:ext uri="{FF2B5EF4-FFF2-40B4-BE49-F238E27FC236}">
              <a16:creationId xmlns:a16="http://schemas.microsoft.com/office/drawing/2014/main" id="{2909D144-58AA-4932-A752-CC312AEEE9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211725</xdr:colOff>
      <xdr:row>30</xdr:row>
      <xdr:rowOff>171450</xdr:rowOff>
    </xdr:from>
    <xdr:to>
      <xdr:col>3</xdr:col>
      <xdr:colOff>209550</xdr:colOff>
      <xdr:row>45</xdr:row>
      <xdr:rowOff>156825</xdr:rowOff>
    </xdr:to>
    <xdr:sp macro="" textlink="">
      <xdr:nvSpPr>
        <xdr:cNvPr id="7" name="TextBox 6">
          <a:extLst>
            <a:ext uri="{FF2B5EF4-FFF2-40B4-BE49-F238E27FC236}">
              <a16:creationId xmlns:a16="http://schemas.microsoft.com/office/drawing/2014/main" id="{48ECB4A8-DACD-4639-8284-28A55FB7DA1E}"/>
            </a:ext>
          </a:extLst>
        </xdr:cNvPr>
        <xdr:cNvSpPr txBox="1"/>
      </xdr:nvSpPr>
      <xdr:spPr>
        <a:xfrm>
          <a:off x="11233994550" y="5686425"/>
          <a:ext cx="2160000" cy="2700000"/>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600">
              <a:solidFill>
                <a:srgbClr val="0070C0"/>
              </a:solidFill>
              <a:latin typeface="Al-Mohanad" panose="02060603050605020204" pitchFamily="18" charset="-78"/>
              <a:cs typeface="Al-Mohanad" panose="02060603050605020204" pitchFamily="18" charset="-78"/>
            </a:rPr>
            <a:t>نتائج المصاريف الإدارية</a:t>
          </a:r>
        </a:p>
      </xdr:txBody>
    </xdr:sp>
    <xdr:clientData/>
  </xdr:twoCellAnchor>
  <xdr:twoCellAnchor>
    <xdr:from>
      <xdr:col>1</xdr:col>
      <xdr:colOff>215401</xdr:colOff>
      <xdr:row>39</xdr:row>
      <xdr:rowOff>47624</xdr:rowOff>
    </xdr:from>
    <xdr:to>
      <xdr:col>2</xdr:col>
      <xdr:colOff>552451</xdr:colOff>
      <xdr:row>43</xdr:row>
      <xdr:rowOff>43724</xdr:rowOff>
    </xdr:to>
    <xdr:sp macro="" textlink="">
      <xdr:nvSpPr>
        <xdr:cNvPr id="9" name="TextBox 8">
          <a:extLst>
            <a:ext uri="{FF2B5EF4-FFF2-40B4-BE49-F238E27FC236}">
              <a16:creationId xmlns:a16="http://schemas.microsoft.com/office/drawing/2014/main" id="{AC9DB105-6165-4813-9A54-B3CDBF4DBE88}"/>
            </a:ext>
          </a:extLst>
        </xdr:cNvPr>
        <xdr:cNvSpPr txBox="1"/>
      </xdr:nvSpPr>
      <xdr:spPr>
        <a:xfrm>
          <a:off x="11235070874" y="7191374"/>
          <a:ext cx="1080000"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100">
              <a:solidFill>
                <a:srgbClr val="0070C0"/>
              </a:solidFill>
              <a:latin typeface="Al-Mohanad" panose="02060603050605020204" pitchFamily="18" charset="-78"/>
              <a:cs typeface="Al-Mohanad" panose="02060603050605020204" pitchFamily="18" charset="-78"/>
            </a:rPr>
            <a:t>نسبة</a:t>
          </a:r>
          <a:r>
            <a:rPr lang="ar-SA" sz="1100" baseline="0">
              <a:solidFill>
                <a:srgbClr val="0070C0"/>
              </a:solidFill>
              <a:latin typeface="Al-Mohanad" panose="02060603050605020204" pitchFamily="18" charset="-78"/>
              <a:cs typeface="Al-Mohanad" panose="02060603050605020204" pitchFamily="18" charset="-78"/>
            </a:rPr>
            <a:t> </a:t>
          </a:r>
          <a:r>
            <a:rPr lang="ar-SA" sz="1100">
              <a:solidFill>
                <a:srgbClr val="0070C0"/>
              </a:solidFill>
              <a:latin typeface="Al-Mohanad" panose="02060603050605020204" pitchFamily="18" charset="-78"/>
              <a:cs typeface="Al-Mohanad" panose="02060603050605020204" pitchFamily="18" charset="-78"/>
            </a:rPr>
            <a:t>المصروفات الإدارية</a:t>
          </a:r>
          <a:r>
            <a:rPr lang="ar-SA" sz="1100" baseline="0">
              <a:solidFill>
                <a:srgbClr val="0070C0"/>
              </a:solidFill>
              <a:latin typeface="Al-Mohanad" panose="02060603050605020204" pitchFamily="18" charset="-78"/>
              <a:cs typeface="Al-Mohanad" panose="02060603050605020204" pitchFamily="18" charset="-78"/>
            </a:rPr>
            <a:t> لإجمالي المصاريف</a:t>
          </a:r>
          <a:endParaRPr lang="ar-SA" sz="1100">
            <a:solidFill>
              <a:srgbClr val="0070C0"/>
            </a:solidFill>
            <a:latin typeface="Al-Mohanad" panose="02060603050605020204" pitchFamily="18" charset="-78"/>
            <a:cs typeface="Al-Mohanad" panose="02060603050605020204" pitchFamily="18" charset="-78"/>
          </a:endParaRPr>
        </a:p>
      </xdr:txBody>
    </xdr:sp>
    <xdr:clientData/>
  </xdr:twoCellAnchor>
  <xdr:twoCellAnchor>
    <xdr:from>
      <xdr:col>2</xdr:col>
      <xdr:colOff>558302</xdr:colOff>
      <xdr:row>39</xdr:row>
      <xdr:rowOff>47623</xdr:rowOff>
    </xdr:from>
    <xdr:to>
      <xdr:col>3</xdr:col>
      <xdr:colOff>219077</xdr:colOff>
      <xdr:row>43</xdr:row>
      <xdr:rowOff>43723</xdr:rowOff>
    </xdr:to>
    <xdr:sp macro="" textlink="">
      <xdr:nvSpPr>
        <xdr:cNvPr id="10" name="TextBox 9">
          <a:extLst>
            <a:ext uri="{FF2B5EF4-FFF2-40B4-BE49-F238E27FC236}">
              <a16:creationId xmlns:a16="http://schemas.microsoft.com/office/drawing/2014/main" id="{D63C5727-D956-43CC-8D36-63D911B59EA2}"/>
            </a:ext>
          </a:extLst>
        </xdr:cNvPr>
        <xdr:cNvSpPr txBox="1"/>
      </xdr:nvSpPr>
      <xdr:spPr>
        <a:xfrm>
          <a:off x="11233985023" y="7191373"/>
          <a:ext cx="1080000"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100">
              <a:solidFill>
                <a:srgbClr val="0070C0"/>
              </a:solidFill>
              <a:latin typeface="Al-Mohanad" panose="02060603050605020204" pitchFamily="18" charset="-78"/>
              <a:cs typeface="Al-Mohanad" panose="02060603050605020204" pitchFamily="18" charset="-78"/>
            </a:rPr>
            <a:t>نسبة عوائد الاستدامة المالية إلى المصاريف الإدارية</a:t>
          </a:r>
        </a:p>
        <a:p>
          <a:pPr algn="ctr" rtl="1"/>
          <a:endParaRPr lang="ar-SA" sz="1100">
            <a:latin typeface="Al-Mohanad" panose="02060603050605020204" pitchFamily="18" charset="-78"/>
            <a:cs typeface="Al-Mohanad" panose="02060603050605020204" pitchFamily="18" charset="-78"/>
          </a:endParaRPr>
        </a:p>
        <a:p>
          <a:pPr algn="ctr" rtl="1"/>
          <a:endParaRPr lang="ar-SA" sz="1100">
            <a:latin typeface="Al-Mohanad" panose="02060603050605020204" pitchFamily="18" charset="-78"/>
            <a:cs typeface="Al-Mohanad" panose="02060603050605020204" pitchFamily="18" charset="-78"/>
          </a:endParaRPr>
        </a:p>
        <a:p>
          <a:pPr algn="ctr" rtl="1"/>
          <a:endParaRPr lang="ar-SA" sz="1100">
            <a:latin typeface="Al-Mohanad" panose="02060603050605020204" pitchFamily="18" charset="-78"/>
            <a:cs typeface="Al-Mohanad" panose="02060603050605020204" pitchFamily="18" charset="-78"/>
          </a:endParaRPr>
        </a:p>
      </xdr:txBody>
    </xdr:sp>
    <xdr:clientData/>
  </xdr:twoCellAnchor>
  <xdr:twoCellAnchor>
    <xdr:from>
      <xdr:col>2</xdr:col>
      <xdr:colOff>200025</xdr:colOff>
      <xdr:row>43</xdr:row>
      <xdr:rowOff>38101</xdr:rowOff>
    </xdr:from>
    <xdr:to>
      <xdr:col>3</xdr:col>
      <xdr:colOff>533400</xdr:colOff>
      <xdr:row>46</xdr:row>
      <xdr:rowOff>142876</xdr:rowOff>
    </xdr:to>
    <xdr:sp macro="" textlink="">
      <xdr:nvSpPr>
        <xdr:cNvPr id="11" name="TextBox 10">
          <a:extLst>
            <a:ext uri="{FF2B5EF4-FFF2-40B4-BE49-F238E27FC236}">
              <a16:creationId xmlns:a16="http://schemas.microsoft.com/office/drawing/2014/main" id="{833AD11B-8D32-48B2-A477-CEB918B323D5}"/>
            </a:ext>
          </a:extLst>
        </xdr:cNvPr>
        <xdr:cNvSpPr txBox="1"/>
      </xdr:nvSpPr>
      <xdr:spPr>
        <a:xfrm>
          <a:off x="11233623075" y="6486526"/>
          <a:ext cx="1019175" cy="64770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endParaRPr lang="ar-SA" sz="1200">
            <a:solidFill>
              <a:srgbClr val="0070C0"/>
            </a:solidFill>
            <a:cs typeface="+mj-cs"/>
          </a:endParaRPr>
        </a:p>
      </xdr:txBody>
    </xdr:sp>
    <xdr:clientData/>
  </xdr:twoCellAnchor>
  <xdr:twoCellAnchor editAs="oneCell">
    <xdr:from>
      <xdr:col>1</xdr:col>
      <xdr:colOff>514350</xdr:colOff>
      <xdr:row>32</xdr:row>
      <xdr:rowOff>123825</xdr:rowOff>
    </xdr:from>
    <xdr:to>
      <xdr:col>2</xdr:col>
      <xdr:colOff>1295400</xdr:colOff>
      <xdr:row>39</xdr:row>
      <xdr:rowOff>9525</xdr:rowOff>
    </xdr:to>
    <xdr:pic>
      <xdr:nvPicPr>
        <xdr:cNvPr id="14" name="Picture 13">
          <a:extLst>
            <a:ext uri="{FF2B5EF4-FFF2-40B4-BE49-F238E27FC236}">
              <a16:creationId xmlns:a16="http://schemas.microsoft.com/office/drawing/2014/main" id="{122602DF-0BB7-4FE1-9A2F-2D77ABB311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34327925" y="6000750"/>
          <a:ext cx="1524000" cy="1152525"/>
        </a:xfrm>
        <a:prstGeom prst="rect">
          <a:avLst/>
        </a:prstGeom>
      </xdr:spPr>
    </xdr:pic>
    <xdr:clientData/>
  </xdr:twoCellAnchor>
  <xdr:twoCellAnchor>
    <xdr:from>
      <xdr:col>1</xdr:col>
      <xdr:colOff>167776</xdr:colOff>
      <xdr:row>42</xdr:row>
      <xdr:rowOff>76200</xdr:rowOff>
    </xdr:from>
    <xdr:to>
      <xdr:col>2</xdr:col>
      <xdr:colOff>457201</xdr:colOff>
      <xdr:row>45</xdr:row>
      <xdr:rowOff>73275</xdr:rowOff>
    </xdr:to>
    <xdr:sp macro="" textlink="'نموذج حساب مؤشرات المعيار'!L5">
      <xdr:nvSpPr>
        <xdr:cNvPr id="16" name="TextBox 15">
          <a:extLst>
            <a:ext uri="{FF2B5EF4-FFF2-40B4-BE49-F238E27FC236}">
              <a16:creationId xmlns:a16="http://schemas.microsoft.com/office/drawing/2014/main" id="{57E76659-4FB8-483D-989C-C77599BC529D}"/>
            </a:ext>
          </a:extLst>
        </xdr:cNvPr>
        <xdr:cNvSpPr txBox="1"/>
      </xdr:nvSpPr>
      <xdr:spPr>
        <a:xfrm>
          <a:off x="11235299474" y="7800975"/>
          <a:ext cx="1032375"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fld id="{677F5249-DF62-4DA4-8BF8-C9BD86B0981E}" type="TxLink">
            <a:rPr lang="en-US" sz="1200" b="0" i="0" u="none" strike="noStrike">
              <a:solidFill>
                <a:srgbClr val="0070C0"/>
              </a:solidFill>
              <a:latin typeface="Al-Mohanad"/>
              <a:cs typeface="+mj-cs"/>
            </a:rPr>
            <a:pPr algn="ctr" rtl="1"/>
            <a:t>#DIV/0!</a:t>
          </a:fld>
          <a:endParaRPr lang="ar-SA" sz="1200">
            <a:solidFill>
              <a:srgbClr val="0070C0"/>
            </a:solidFill>
            <a:latin typeface="Al-Mohanad" panose="02060603050605020204" pitchFamily="18" charset="-78"/>
            <a:cs typeface="+mj-cs"/>
          </a:endParaRPr>
        </a:p>
      </xdr:txBody>
    </xdr:sp>
    <xdr:clientData/>
  </xdr:twoCellAnchor>
  <xdr:twoCellAnchor>
    <xdr:from>
      <xdr:col>2</xdr:col>
      <xdr:colOff>666751</xdr:colOff>
      <xdr:row>42</xdr:row>
      <xdr:rowOff>76200</xdr:rowOff>
    </xdr:from>
    <xdr:to>
      <xdr:col>3</xdr:col>
      <xdr:colOff>133351</xdr:colOff>
      <xdr:row>45</xdr:row>
      <xdr:rowOff>73275</xdr:rowOff>
    </xdr:to>
    <xdr:sp macro="" textlink="'نموذج حساب مؤشرات المعيار'!L6">
      <xdr:nvSpPr>
        <xdr:cNvPr id="17" name="TextBox 16">
          <a:extLst>
            <a:ext uri="{FF2B5EF4-FFF2-40B4-BE49-F238E27FC236}">
              <a16:creationId xmlns:a16="http://schemas.microsoft.com/office/drawing/2014/main" id="{C8C9C332-85DA-4204-87A2-4F981D9F1C5B}"/>
            </a:ext>
          </a:extLst>
        </xdr:cNvPr>
        <xdr:cNvSpPr txBox="1"/>
      </xdr:nvSpPr>
      <xdr:spPr>
        <a:xfrm>
          <a:off x="11234204099" y="7800975"/>
          <a:ext cx="885825"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marL="0" indent="0" algn="ctr" rtl="1"/>
          <a:fld id="{F9054D59-2EAC-43D2-8224-7FE6D85B2BD5}" type="TxLink">
            <a:rPr lang="en-US" sz="1200" b="0" i="0" u="none" strike="noStrike">
              <a:solidFill>
                <a:srgbClr val="0070C0"/>
              </a:solidFill>
              <a:latin typeface="Al-Mohanad"/>
              <a:ea typeface="+mn-ea"/>
              <a:cs typeface="+mj-cs"/>
            </a:rPr>
            <a:pPr marL="0" indent="0" algn="ctr" rtl="1"/>
            <a:t>#DIV/0!</a:t>
          </a:fld>
          <a:endParaRPr lang="ar-SA" sz="1200" b="0" i="0" u="none" strike="noStrike">
            <a:solidFill>
              <a:srgbClr val="0070C0"/>
            </a:solidFill>
            <a:latin typeface="Al-Mohanad"/>
            <a:ea typeface="+mn-ea"/>
            <a:cs typeface="+mj-cs"/>
          </a:endParaRPr>
        </a:p>
      </xdr:txBody>
    </xdr:sp>
    <xdr:clientData/>
  </xdr:twoCellAnchor>
  <xdr:twoCellAnchor>
    <xdr:from>
      <xdr:col>3</xdr:col>
      <xdr:colOff>268876</xdr:colOff>
      <xdr:row>30</xdr:row>
      <xdr:rowOff>161925</xdr:rowOff>
    </xdr:from>
    <xdr:to>
      <xdr:col>6</xdr:col>
      <xdr:colOff>285750</xdr:colOff>
      <xdr:row>45</xdr:row>
      <xdr:rowOff>147300</xdr:rowOff>
    </xdr:to>
    <xdr:sp macro="" textlink="">
      <xdr:nvSpPr>
        <xdr:cNvPr id="18" name="TextBox 17">
          <a:extLst>
            <a:ext uri="{FF2B5EF4-FFF2-40B4-BE49-F238E27FC236}">
              <a16:creationId xmlns:a16="http://schemas.microsoft.com/office/drawing/2014/main" id="{624BDF55-E2D5-445C-B897-9B7C7DCADCBB}"/>
            </a:ext>
          </a:extLst>
        </xdr:cNvPr>
        <xdr:cNvSpPr txBox="1"/>
      </xdr:nvSpPr>
      <xdr:spPr>
        <a:xfrm>
          <a:off x="11231127525" y="5676900"/>
          <a:ext cx="2245724" cy="2700000"/>
        </a:xfrm>
        <a:prstGeom prst="rect">
          <a:avLst/>
        </a:prstGeom>
        <a:no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600">
              <a:solidFill>
                <a:srgbClr val="C00000"/>
              </a:solidFill>
              <a:latin typeface="Al-Mohanad" panose="02060603050605020204" pitchFamily="18" charset="-78"/>
              <a:cs typeface="Al-Mohanad" panose="02060603050605020204" pitchFamily="18" charset="-78"/>
            </a:rPr>
            <a:t>نتائج مصاريف</a:t>
          </a:r>
          <a:r>
            <a:rPr lang="ar-SA" sz="1600" baseline="0">
              <a:solidFill>
                <a:srgbClr val="C00000"/>
              </a:solidFill>
              <a:latin typeface="Al-Mohanad" panose="02060603050605020204" pitchFamily="18" charset="-78"/>
              <a:cs typeface="Al-Mohanad" panose="02060603050605020204" pitchFamily="18" charset="-78"/>
            </a:rPr>
            <a:t> البرامج والأنشطة</a:t>
          </a:r>
          <a:endParaRPr lang="ar-SA" sz="1600">
            <a:solidFill>
              <a:srgbClr val="C00000"/>
            </a:solidFill>
            <a:latin typeface="Al-Mohanad" panose="02060603050605020204" pitchFamily="18" charset="-78"/>
            <a:cs typeface="Al-Mohanad" panose="02060603050605020204" pitchFamily="18" charset="-78"/>
          </a:endParaRPr>
        </a:p>
      </xdr:txBody>
    </xdr:sp>
    <xdr:clientData/>
  </xdr:twoCellAnchor>
  <xdr:twoCellAnchor>
    <xdr:from>
      <xdr:col>3</xdr:col>
      <xdr:colOff>358275</xdr:colOff>
      <xdr:row>39</xdr:row>
      <xdr:rowOff>19048</xdr:rowOff>
    </xdr:from>
    <xdr:to>
      <xdr:col>4</xdr:col>
      <xdr:colOff>19050</xdr:colOff>
      <xdr:row>43</xdr:row>
      <xdr:rowOff>15148</xdr:rowOff>
    </xdr:to>
    <xdr:sp macro="" textlink="">
      <xdr:nvSpPr>
        <xdr:cNvPr id="19" name="TextBox 18">
          <a:extLst>
            <a:ext uri="{FF2B5EF4-FFF2-40B4-BE49-F238E27FC236}">
              <a16:creationId xmlns:a16="http://schemas.microsoft.com/office/drawing/2014/main" id="{8D96C6C7-0DF7-48D7-88F6-572A4E8CE429}"/>
            </a:ext>
          </a:extLst>
        </xdr:cNvPr>
        <xdr:cNvSpPr txBox="1"/>
      </xdr:nvSpPr>
      <xdr:spPr>
        <a:xfrm>
          <a:off x="11232765825" y="7162798"/>
          <a:ext cx="1080000"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100">
              <a:solidFill>
                <a:srgbClr val="C00000"/>
              </a:solidFill>
              <a:latin typeface="Al-Mohanad" panose="02060603050605020204" pitchFamily="18" charset="-78"/>
              <a:cs typeface="Al-Mohanad" panose="02060603050605020204" pitchFamily="18" charset="-78"/>
            </a:rPr>
            <a:t>نسبة</a:t>
          </a:r>
          <a:r>
            <a:rPr lang="ar-SA" sz="1100" baseline="0">
              <a:solidFill>
                <a:srgbClr val="C00000"/>
              </a:solidFill>
              <a:latin typeface="Al-Mohanad" panose="02060603050605020204" pitchFamily="18" charset="-78"/>
              <a:cs typeface="Al-Mohanad" panose="02060603050605020204" pitchFamily="18" charset="-78"/>
            </a:rPr>
            <a:t> </a:t>
          </a:r>
          <a:r>
            <a:rPr lang="ar-SA" sz="1100">
              <a:solidFill>
                <a:srgbClr val="C00000"/>
              </a:solidFill>
              <a:latin typeface="Al-Mohanad" panose="02060603050605020204" pitchFamily="18" charset="-78"/>
              <a:cs typeface="Al-Mohanad" panose="02060603050605020204" pitchFamily="18" charset="-78"/>
            </a:rPr>
            <a:t>مصاريف</a:t>
          </a:r>
          <a:r>
            <a:rPr lang="ar-SA" sz="1100" baseline="0">
              <a:solidFill>
                <a:srgbClr val="C00000"/>
              </a:solidFill>
              <a:latin typeface="Al-Mohanad" panose="02060603050605020204" pitchFamily="18" charset="-78"/>
              <a:cs typeface="Al-Mohanad" panose="02060603050605020204" pitchFamily="18" charset="-78"/>
            </a:rPr>
            <a:t> </a:t>
          </a:r>
          <a:r>
            <a:rPr lang="ar-SA" sz="1100">
              <a:solidFill>
                <a:srgbClr val="C00000"/>
              </a:solidFill>
              <a:latin typeface="Al-Mohanad" panose="02060603050605020204" pitchFamily="18" charset="-78"/>
              <a:cs typeface="Al-Mohanad" panose="02060603050605020204" pitchFamily="18" charset="-78"/>
            </a:rPr>
            <a:t>البرامج</a:t>
          </a:r>
          <a:r>
            <a:rPr lang="ar-SA" sz="1100" baseline="0">
              <a:solidFill>
                <a:srgbClr val="C00000"/>
              </a:solidFill>
              <a:latin typeface="Al-Mohanad" panose="02060603050605020204" pitchFamily="18" charset="-78"/>
              <a:cs typeface="Al-Mohanad" panose="02060603050605020204" pitchFamily="18" charset="-78"/>
            </a:rPr>
            <a:t> والأنشطة لإجمالي المصاريف</a:t>
          </a:r>
          <a:endParaRPr lang="ar-SA" sz="1100">
            <a:solidFill>
              <a:srgbClr val="C00000"/>
            </a:solidFill>
            <a:latin typeface="Al-Mohanad" panose="02060603050605020204" pitchFamily="18" charset="-78"/>
            <a:cs typeface="Al-Mohanad" panose="02060603050605020204" pitchFamily="18" charset="-78"/>
          </a:endParaRPr>
        </a:p>
      </xdr:txBody>
    </xdr:sp>
    <xdr:clientData/>
  </xdr:twoCellAnchor>
  <xdr:twoCellAnchor>
    <xdr:from>
      <xdr:col>3</xdr:col>
      <xdr:colOff>1358401</xdr:colOff>
      <xdr:row>39</xdr:row>
      <xdr:rowOff>28574</xdr:rowOff>
    </xdr:from>
    <xdr:to>
      <xdr:col>6</xdr:col>
      <xdr:colOff>209551</xdr:colOff>
      <xdr:row>43</xdr:row>
      <xdr:rowOff>24674</xdr:rowOff>
    </xdr:to>
    <xdr:sp macro="" textlink="">
      <xdr:nvSpPr>
        <xdr:cNvPr id="20" name="TextBox 19">
          <a:extLst>
            <a:ext uri="{FF2B5EF4-FFF2-40B4-BE49-F238E27FC236}">
              <a16:creationId xmlns:a16="http://schemas.microsoft.com/office/drawing/2014/main" id="{A56B6951-7768-4EF9-A5A3-919E8E13651C}"/>
            </a:ext>
          </a:extLst>
        </xdr:cNvPr>
        <xdr:cNvSpPr txBox="1"/>
      </xdr:nvSpPr>
      <xdr:spPr>
        <a:xfrm>
          <a:off x="11231203724" y="7172324"/>
          <a:ext cx="1080000"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100">
              <a:solidFill>
                <a:srgbClr val="C00000"/>
              </a:solidFill>
              <a:latin typeface="Al-Mohanad" panose="02060603050605020204" pitchFamily="18" charset="-78"/>
              <a:cs typeface="Al-Mohanad" panose="02060603050605020204" pitchFamily="18" charset="-78"/>
            </a:rPr>
            <a:t>نسبة المصاريف الإدارية المحمّلة على</a:t>
          </a:r>
          <a:r>
            <a:rPr lang="ar-SA" sz="1100" baseline="0">
              <a:solidFill>
                <a:srgbClr val="C00000"/>
              </a:solidFill>
              <a:latin typeface="Al-Mohanad" panose="02060603050605020204" pitchFamily="18" charset="-78"/>
              <a:cs typeface="Al-Mohanad" panose="02060603050605020204" pitchFamily="18" charset="-78"/>
            </a:rPr>
            <a:t> البرامج والأنشطة</a:t>
          </a:r>
          <a:endParaRPr lang="ar-SA" sz="1100">
            <a:solidFill>
              <a:srgbClr val="C00000"/>
            </a:solidFill>
            <a:latin typeface="Al-Mohanad" panose="02060603050605020204" pitchFamily="18" charset="-78"/>
            <a:cs typeface="Al-Mohanad" panose="02060603050605020204" pitchFamily="18" charset="-78"/>
          </a:endParaRPr>
        </a:p>
        <a:p>
          <a:pPr algn="ctr" rtl="1"/>
          <a:endParaRPr lang="ar-SA" sz="1100">
            <a:solidFill>
              <a:srgbClr val="C00000"/>
            </a:solidFill>
            <a:latin typeface="Al-Mohanad" panose="02060603050605020204" pitchFamily="18" charset="-78"/>
            <a:cs typeface="Al-Mohanad" panose="02060603050605020204" pitchFamily="18" charset="-78"/>
          </a:endParaRPr>
        </a:p>
        <a:p>
          <a:pPr algn="ctr" rtl="1"/>
          <a:endParaRPr lang="ar-SA" sz="1100">
            <a:solidFill>
              <a:srgbClr val="C00000"/>
            </a:solidFill>
            <a:latin typeface="Al-Mohanad" panose="02060603050605020204" pitchFamily="18" charset="-78"/>
            <a:cs typeface="Al-Mohanad" panose="02060603050605020204" pitchFamily="18" charset="-78"/>
          </a:endParaRPr>
        </a:p>
      </xdr:txBody>
    </xdr:sp>
    <xdr:clientData/>
  </xdr:twoCellAnchor>
  <xdr:twoCellAnchor>
    <xdr:from>
      <xdr:col>3</xdr:col>
      <xdr:colOff>324824</xdr:colOff>
      <xdr:row>42</xdr:row>
      <xdr:rowOff>57149</xdr:rowOff>
    </xdr:from>
    <xdr:to>
      <xdr:col>3</xdr:col>
      <xdr:colOff>1404824</xdr:colOff>
      <xdr:row>45</xdr:row>
      <xdr:rowOff>54224</xdr:rowOff>
    </xdr:to>
    <xdr:sp macro="" textlink="'نموذج حساب مؤشرات المعيار'!L7">
      <xdr:nvSpPr>
        <xdr:cNvPr id="23" name="TextBox 22">
          <a:extLst>
            <a:ext uri="{FF2B5EF4-FFF2-40B4-BE49-F238E27FC236}">
              <a16:creationId xmlns:a16="http://schemas.microsoft.com/office/drawing/2014/main" id="{F9C1265B-CBD5-4846-81C2-ADDFC0769828}"/>
            </a:ext>
          </a:extLst>
        </xdr:cNvPr>
        <xdr:cNvSpPr txBox="1"/>
      </xdr:nvSpPr>
      <xdr:spPr>
        <a:xfrm>
          <a:off x="11232799276" y="7743824"/>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fld id="{68578A3A-C174-4480-808B-419D7BE88B88}" type="TxLink">
            <a:rPr lang="en-US" sz="1200" b="0" i="0" u="none" strike="noStrike">
              <a:solidFill>
                <a:srgbClr val="C00000"/>
              </a:solidFill>
              <a:latin typeface="Al-Mohanad"/>
              <a:cs typeface="+mj-cs"/>
            </a:rPr>
            <a:pPr algn="ctr" rtl="1"/>
            <a:t>#DIV/0!</a:t>
          </a:fld>
          <a:endParaRPr lang="ar-SA" sz="1800">
            <a:solidFill>
              <a:srgbClr val="C00000"/>
            </a:solidFill>
            <a:latin typeface="Al-Mohanad" panose="02060603050605020204" pitchFamily="18" charset="-78"/>
            <a:cs typeface="+mj-cs"/>
          </a:endParaRPr>
        </a:p>
      </xdr:txBody>
    </xdr:sp>
    <xdr:clientData/>
  </xdr:twoCellAnchor>
  <xdr:twoCellAnchor>
    <xdr:from>
      <xdr:col>4</xdr:col>
      <xdr:colOff>19050</xdr:colOff>
      <xdr:row>42</xdr:row>
      <xdr:rowOff>47624</xdr:rowOff>
    </xdr:from>
    <xdr:to>
      <xdr:col>6</xdr:col>
      <xdr:colOff>133125</xdr:colOff>
      <xdr:row>45</xdr:row>
      <xdr:rowOff>44699</xdr:rowOff>
    </xdr:to>
    <xdr:sp macro="" textlink="'نموذج حساب مؤشرات المعيار'!L8">
      <xdr:nvSpPr>
        <xdr:cNvPr id="24" name="TextBox 23">
          <a:extLst>
            <a:ext uri="{FF2B5EF4-FFF2-40B4-BE49-F238E27FC236}">
              <a16:creationId xmlns:a16="http://schemas.microsoft.com/office/drawing/2014/main" id="{F2AF5687-388B-4901-8821-83BA57E180A7}"/>
            </a:ext>
          </a:extLst>
        </xdr:cNvPr>
        <xdr:cNvSpPr txBox="1"/>
      </xdr:nvSpPr>
      <xdr:spPr>
        <a:xfrm>
          <a:off x="11231975475" y="7772399"/>
          <a:ext cx="9237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marL="0" indent="0" algn="ctr" rtl="1"/>
          <a:fld id="{7ABD043B-A79F-4160-A1A7-5D19617AA778}" type="TxLink">
            <a:rPr lang="en-US" sz="1200" b="0" i="0" u="none" strike="noStrike">
              <a:solidFill>
                <a:srgbClr val="C00000"/>
              </a:solidFill>
              <a:latin typeface="Al-Mohanad"/>
              <a:ea typeface="+mn-ea"/>
              <a:cs typeface="+mj-cs"/>
            </a:rPr>
            <a:pPr marL="0" indent="0" algn="ctr" rtl="1"/>
            <a:t>0%</a:t>
          </a:fld>
          <a:endParaRPr lang="ar-SA" sz="1800" b="0" i="0" u="none" strike="noStrike">
            <a:solidFill>
              <a:srgbClr val="C00000"/>
            </a:solidFill>
            <a:latin typeface="Al-Mohanad"/>
            <a:ea typeface="+mn-ea"/>
            <a:cs typeface="+mj-cs"/>
          </a:endParaRPr>
        </a:p>
      </xdr:txBody>
    </xdr:sp>
    <xdr:clientData/>
  </xdr:twoCellAnchor>
  <xdr:twoCellAnchor editAs="oneCell">
    <xdr:from>
      <xdr:col>3</xdr:col>
      <xdr:colOff>626925</xdr:colOff>
      <xdr:row>32</xdr:row>
      <xdr:rowOff>152400</xdr:rowOff>
    </xdr:from>
    <xdr:to>
      <xdr:col>5</xdr:col>
      <xdr:colOff>523875</xdr:colOff>
      <xdr:row>39</xdr:row>
      <xdr:rowOff>6649</xdr:rowOff>
    </xdr:to>
    <xdr:pic>
      <xdr:nvPicPr>
        <xdr:cNvPr id="26" name="Picture 25">
          <a:extLst>
            <a:ext uri="{FF2B5EF4-FFF2-40B4-BE49-F238E27FC236}">
              <a16:creationId xmlns:a16="http://schemas.microsoft.com/office/drawing/2014/main" id="{32BFA24A-75E3-4C63-8A33-97ABA0A8FD1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31575200" y="6029325"/>
          <a:ext cx="1440000" cy="1121074"/>
        </a:xfrm>
        <a:prstGeom prst="rect">
          <a:avLst/>
        </a:prstGeom>
      </xdr:spPr>
    </xdr:pic>
    <xdr:clientData/>
  </xdr:twoCellAnchor>
  <xdr:twoCellAnchor>
    <xdr:from>
      <xdr:col>6</xdr:col>
      <xdr:colOff>360450</xdr:colOff>
      <xdr:row>30</xdr:row>
      <xdr:rowOff>152400</xdr:rowOff>
    </xdr:from>
    <xdr:to>
      <xdr:col>11</xdr:col>
      <xdr:colOff>171450</xdr:colOff>
      <xdr:row>45</xdr:row>
      <xdr:rowOff>137775</xdr:rowOff>
    </xdr:to>
    <xdr:sp macro="" textlink="">
      <xdr:nvSpPr>
        <xdr:cNvPr id="27" name="TextBox 26">
          <a:extLst>
            <a:ext uri="{FF2B5EF4-FFF2-40B4-BE49-F238E27FC236}">
              <a16:creationId xmlns:a16="http://schemas.microsoft.com/office/drawing/2014/main" id="{C1B2CEC8-6747-44E1-983C-21741ACE4E7A}"/>
            </a:ext>
          </a:extLst>
        </xdr:cNvPr>
        <xdr:cNvSpPr txBox="1"/>
      </xdr:nvSpPr>
      <xdr:spPr>
        <a:xfrm>
          <a:off x="11227812825" y="5667375"/>
          <a:ext cx="3240000" cy="2700000"/>
        </a:xfrm>
        <a:prstGeom prst="rect">
          <a:avLst/>
        </a:prstGeom>
        <a:no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600">
              <a:solidFill>
                <a:srgbClr val="00B050"/>
              </a:solidFill>
              <a:latin typeface="Al-Mohanad" panose="02060603050605020204" pitchFamily="18" charset="-78"/>
              <a:cs typeface="Al-Mohanad" panose="02060603050605020204" pitchFamily="18" charset="-78"/>
            </a:rPr>
            <a:t>نتائج الاستدامة</a:t>
          </a:r>
        </a:p>
      </xdr:txBody>
    </xdr:sp>
    <xdr:clientData/>
  </xdr:twoCellAnchor>
  <xdr:twoCellAnchor>
    <xdr:from>
      <xdr:col>6</xdr:col>
      <xdr:colOff>443999</xdr:colOff>
      <xdr:row>38</xdr:row>
      <xdr:rowOff>171449</xdr:rowOff>
    </xdr:from>
    <xdr:to>
      <xdr:col>8</xdr:col>
      <xdr:colOff>152399</xdr:colOff>
      <xdr:row>42</xdr:row>
      <xdr:rowOff>167549</xdr:rowOff>
    </xdr:to>
    <xdr:sp macro="" textlink="">
      <xdr:nvSpPr>
        <xdr:cNvPr id="28" name="TextBox 27">
          <a:extLst>
            <a:ext uri="{FF2B5EF4-FFF2-40B4-BE49-F238E27FC236}">
              <a16:creationId xmlns:a16="http://schemas.microsoft.com/office/drawing/2014/main" id="{69299918-CF63-4E65-9BDC-93E4B6A57021}"/>
            </a:ext>
          </a:extLst>
        </xdr:cNvPr>
        <xdr:cNvSpPr txBox="1"/>
      </xdr:nvSpPr>
      <xdr:spPr>
        <a:xfrm>
          <a:off x="11229889276" y="7134224"/>
          <a:ext cx="1080000"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100">
              <a:solidFill>
                <a:srgbClr val="00B050"/>
              </a:solidFill>
              <a:latin typeface="Al-Mohanad" panose="02060603050605020204" pitchFamily="18" charset="-78"/>
              <a:cs typeface="Al-Mohanad" panose="02060603050605020204" pitchFamily="18" charset="-78"/>
            </a:rPr>
            <a:t>نسبة</a:t>
          </a:r>
          <a:r>
            <a:rPr lang="ar-SA" sz="1100" baseline="0">
              <a:solidFill>
                <a:srgbClr val="00B050"/>
              </a:solidFill>
              <a:latin typeface="Al-Mohanad" panose="02060603050605020204" pitchFamily="18" charset="-78"/>
              <a:cs typeface="Al-Mohanad" panose="02060603050605020204" pitchFamily="18" charset="-78"/>
            </a:rPr>
            <a:t> </a:t>
          </a:r>
          <a:r>
            <a:rPr lang="ar-SA" sz="1100">
              <a:solidFill>
                <a:srgbClr val="00B050"/>
              </a:solidFill>
              <a:latin typeface="Al-Mohanad" panose="02060603050605020204" pitchFamily="18" charset="-78"/>
              <a:cs typeface="Al-Mohanad" panose="02060603050605020204" pitchFamily="18" charset="-78"/>
            </a:rPr>
            <a:t>مصاريف</a:t>
          </a:r>
          <a:r>
            <a:rPr lang="ar-SA" sz="1100" baseline="0">
              <a:solidFill>
                <a:srgbClr val="00B050"/>
              </a:solidFill>
              <a:latin typeface="Al-Mohanad" panose="02060603050605020204" pitchFamily="18" charset="-78"/>
              <a:cs typeface="Al-Mohanad" panose="02060603050605020204" pitchFamily="18" charset="-78"/>
            </a:rPr>
            <a:t> </a:t>
          </a:r>
          <a:r>
            <a:rPr lang="ar-SA" sz="1100">
              <a:solidFill>
                <a:srgbClr val="00B050"/>
              </a:solidFill>
              <a:latin typeface="Al-Mohanad" panose="02060603050605020204" pitchFamily="18" charset="-78"/>
              <a:cs typeface="Al-Mohanad" panose="02060603050605020204" pitchFamily="18" charset="-78"/>
            </a:rPr>
            <a:t>الاستدامة </a:t>
          </a:r>
          <a:r>
            <a:rPr lang="ar-SA" sz="1100" baseline="0">
              <a:solidFill>
                <a:srgbClr val="00B050"/>
              </a:solidFill>
              <a:latin typeface="Al-Mohanad" panose="02060603050605020204" pitchFamily="18" charset="-78"/>
              <a:cs typeface="Al-Mohanad" panose="02060603050605020204" pitchFamily="18" charset="-78"/>
            </a:rPr>
            <a:t>لإجمالي المصاريف</a:t>
          </a:r>
          <a:endParaRPr lang="ar-SA" sz="1100">
            <a:solidFill>
              <a:srgbClr val="00B050"/>
            </a:solidFill>
            <a:latin typeface="Al-Mohanad" panose="02060603050605020204" pitchFamily="18" charset="-78"/>
            <a:cs typeface="Al-Mohanad" panose="02060603050605020204" pitchFamily="18" charset="-78"/>
          </a:endParaRPr>
        </a:p>
      </xdr:txBody>
    </xdr:sp>
    <xdr:clientData/>
  </xdr:twoCellAnchor>
  <xdr:twoCellAnchor>
    <xdr:from>
      <xdr:col>8</xdr:col>
      <xdr:colOff>91574</xdr:colOff>
      <xdr:row>38</xdr:row>
      <xdr:rowOff>171450</xdr:rowOff>
    </xdr:from>
    <xdr:to>
      <xdr:col>9</xdr:col>
      <xdr:colOff>485774</xdr:colOff>
      <xdr:row>42</xdr:row>
      <xdr:rowOff>167550</xdr:rowOff>
    </xdr:to>
    <xdr:sp macro="" textlink="">
      <xdr:nvSpPr>
        <xdr:cNvPr id="29" name="TextBox 28">
          <a:extLst>
            <a:ext uri="{FF2B5EF4-FFF2-40B4-BE49-F238E27FC236}">
              <a16:creationId xmlns:a16="http://schemas.microsoft.com/office/drawing/2014/main" id="{F6D445B5-9E64-42F8-A083-2CB1DF824BD8}"/>
            </a:ext>
          </a:extLst>
        </xdr:cNvPr>
        <xdr:cNvSpPr txBox="1"/>
      </xdr:nvSpPr>
      <xdr:spPr>
        <a:xfrm>
          <a:off x="11228870101" y="7134225"/>
          <a:ext cx="1080000"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100">
              <a:solidFill>
                <a:srgbClr val="00B050"/>
              </a:solidFill>
              <a:latin typeface="Al-Mohanad" panose="02060603050605020204" pitchFamily="18" charset="-78"/>
              <a:cs typeface="Al-Mohanad" panose="02060603050605020204" pitchFamily="18" charset="-78"/>
            </a:rPr>
            <a:t>كفاءة العوائد من مشاريع الاستدامة المالية</a:t>
          </a:r>
        </a:p>
        <a:p>
          <a:pPr algn="ctr" rtl="1"/>
          <a:endParaRPr lang="ar-SA" sz="1100">
            <a:solidFill>
              <a:srgbClr val="00B050"/>
            </a:solidFill>
            <a:latin typeface="Al-Mohanad" panose="02060603050605020204" pitchFamily="18" charset="-78"/>
            <a:cs typeface="Al-Mohanad" panose="02060603050605020204" pitchFamily="18" charset="-78"/>
          </a:endParaRPr>
        </a:p>
        <a:p>
          <a:pPr algn="ctr" rtl="1"/>
          <a:endParaRPr lang="ar-SA" sz="1100">
            <a:solidFill>
              <a:srgbClr val="00B050"/>
            </a:solidFill>
            <a:latin typeface="Al-Mohanad" panose="02060603050605020204" pitchFamily="18" charset="-78"/>
            <a:cs typeface="Al-Mohanad" panose="02060603050605020204" pitchFamily="18" charset="-78"/>
          </a:endParaRPr>
        </a:p>
      </xdr:txBody>
    </xdr:sp>
    <xdr:clientData/>
  </xdr:twoCellAnchor>
  <xdr:twoCellAnchor>
    <xdr:from>
      <xdr:col>9</xdr:col>
      <xdr:colOff>434475</xdr:colOff>
      <xdr:row>39</xdr:row>
      <xdr:rowOff>0</xdr:rowOff>
    </xdr:from>
    <xdr:to>
      <xdr:col>11</xdr:col>
      <xdr:colOff>142875</xdr:colOff>
      <xdr:row>42</xdr:row>
      <xdr:rowOff>177075</xdr:rowOff>
    </xdr:to>
    <xdr:sp macro="" textlink="">
      <xdr:nvSpPr>
        <xdr:cNvPr id="30" name="TextBox 29">
          <a:extLst>
            <a:ext uri="{FF2B5EF4-FFF2-40B4-BE49-F238E27FC236}">
              <a16:creationId xmlns:a16="http://schemas.microsoft.com/office/drawing/2014/main" id="{7BE014A7-B843-4176-BF09-C5697ACD48A8}"/>
            </a:ext>
          </a:extLst>
        </xdr:cNvPr>
        <xdr:cNvSpPr txBox="1"/>
      </xdr:nvSpPr>
      <xdr:spPr>
        <a:xfrm>
          <a:off x="11227841400" y="7143750"/>
          <a:ext cx="1080000"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100">
              <a:solidFill>
                <a:srgbClr val="00B050"/>
              </a:solidFill>
              <a:latin typeface="Al-Mohanad" panose="02060603050605020204" pitchFamily="18" charset="-78"/>
              <a:cs typeface="Al-Mohanad" panose="02060603050605020204" pitchFamily="18" charset="-78"/>
            </a:rPr>
            <a:t>كفاءة الاستثمار لأصول الاستدامة المالية</a:t>
          </a:r>
        </a:p>
        <a:p>
          <a:pPr algn="ctr" rtl="1"/>
          <a:endParaRPr lang="ar-SA" sz="1100">
            <a:solidFill>
              <a:srgbClr val="00B050"/>
            </a:solidFill>
            <a:latin typeface="Al-Mohanad" panose="02060603050605020204" pitchFamily="18" charset="-78"/>
            <a:cs typeface="Al-Mohanad" panose="02060603050605020204" pitchFamily="18" charset="-78"/>
          </a:endParaRPr>
        </a:p>
        <a:p>
          <a:pPr algn="ctr" rtl="1"/>
          <a:endParaRPr lang="ar-SA" sz="1100">
            <a:solidFill>
              <a:srgbClr val="00B050"/>
            </a:solidFill>
            <a:latin typeface="Al-Mohanad" panose="02060603050605020204" pitchFamily="18" charset="-78"/>
            <a:cs typeface="Al-Mohanad" panose="02060603050605020204" pitchFamily="18" charset="-78"/>
          </a:endParaRPr>
        </a:p>
      </xdr:txBody>
    </xdr:sp>
    <xdr:clientData/>
  </xdr:twoCellAnchor>
  <xdr:twoCellAnchor>
    <xdr:from>
      <xdr:col>6</xdr:col>
      <xdr:colOff>420075</xdr:colOff>
      <xdr:row>42</xdr:row>
      <xdr:rowOff>104776</xdr:rowOff>
    </xdr:from>
    <xdr:to>
      <xdr:col>8</xdr:col>
      <xdr:colOff>128475</xdr:colOff>
      <xdr:row>45</xdr:row>
      <xdr:rowOff>101851</xdr:rowOff>
    </xdr:to>
    <xdr:sp macro="" textlink="'نموذج حساب مؤشرات المعيار'!L9">
      <xdr:nvSpPr>
        <xdr:cNvPr id="31" name="TextBox 30">
          <a:extLst>
            <a:ext uri="{FF2B5EF4-FFF2-40B4-BE49-F238E27FC236}">
              <a16:creationId xmlns:a16="http://schemas.microsoft.com/office/drawing/2014/main" id="{EDDEB213-4D66-4E2F-B62C-6218880FA22D}"/>
            </a:ext>
          </a:extLst>
        </xdr:cNvPr>
        <xdr:cNvSpPr txBox="1"/>
      </xdr:nvSpPr>
      <xdr:spPr>
        <a:xfrm>
          <a:off x="11229913200" y="7791451"/>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marL="0" indent="0" algn="ctr" rtl="1"/>
          <a:fld id="{2A259D52-1D8E-4681-887D-CC19A193C8F0}" type="TxLink">
            <a:rPr lang="en-US" sz="1200" b="0" i="0" u="none" strike="noStrike">
              <a:solidFill>
                <a:srgbClr val="00B050"/>
              </a:solidFill>
              <a:latin typeface="Al-Mohanad"/>
              <a:ea typeface="+mn-ea"/>
              <a:cs typeface="+mj-cs"/>
            </a:rPr>
            <a:pPr marL="0" indent="0" algn="ctr" rtl="1"/>
            <a:t>#DIV/0!</a:t>
          </a:fld>
          <a:endParaRPr lang="ar-SA" sz="1800" b="0" i="0" u="none" strike="noStrike">
            <a:solidFill>
              <a:srgbClr val="00B050"/>
            </a:solidFill>
            <a:latin typeface="Al-Mohanad"/>
            <a:ea typeface="+mn-ea"/>
            <a:cs typeface="+mj-cs"/>
          </a:endParaRPr>
        </a:p>
      </xdr:txBody>
    </xdr:sp>
    <xdr:clientData/>
  </xdr:twoCellAnchor>
  <xdr:twoCellAnchor>
    <xdr:from>
      <xdr:col>8</xdr:col>
      <xdr:colOff>58124</xdr:colOff>
      <xdr:row>42</xdr:row>
      <xdr:rowOff>95250</xdr:rowOff>
    </xdr:from>
    <xdr:to>
      <xdr:col>9</xdr:col>
      <xdr:colOff>452324</xdr:colOff>
      <xdr:row>45</xdr:row>
      <xdr:rowOff>92325</xdr:rowOff>
    </xdr:to>
    <xdr:sp macro="" textlink="'نموذج حساب مؤشرات المعيار'!L10">
      <xdr:nvSpPr>
        <xdr:cNvPr id="32" name="TextBox 31">
          <a:extLst>
            <a:ext uri="{FF2B5EF4-FFF2-40B4-BE49-F238E27FC236}">
              <a16:creationId xmlns:a16="http://schemas.microsoft.com/office/drawing/2014/main" id="{3F2130A1-AF52-4203-A811-8C3E7AEB4BBF}"/>
            </a:ext>
          </a:extLst>
        </xdr:cNvPr>
        <xdr:cNvSpPr txBox="1"/>
      </xdr:nvSpPr>
      <xdr:spPr>
        <a:xfrm>
          <a:off x="11228903551" y="7781925"/>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fld id="{6FD8639C-04F7-45A9-A685-787D9642C6DD}" type="TxLink">
            <a:rPr lang="en-US" sz="1200" b="0" i="0" u="none" strike="noStrike">
              <a:solidFill>
                <a:srgbClr val="00B050"/>
              </a:solidFill>
              <a:latin typeface="Al-Mohanad"/>
              <a:cs typeface="+mj-cs"/>
            </a:rPr>
            <a:pPr algn="ctr" rtl="1"/>
            <a:t>#DIV/0!</a:t>
          </a:fld>
          <a:endParaRPr lang="ar-SA" sz="2800">
            <a:solidFill>
              <a:srgbClr val="00B050"/>
            </a:solidFill>
            <a:latin typeface="Al-Mohanad" panose="02060603050605020204" pitchFamily="18" charset="-78"/>
            <a:cs typeface="+mj-cs"/>
          </a:endParaRPr>
        </a:p>
      </xdr:txBody>
    </xdr:sp>
    <xdr:clientData/>
  </xdr:twoCellAnchor>
  <xdr:twoCellAnchor>
    <xdr:from>
      <xdr:col>9</xdr:col>
      <xdr:colOff>396149</xdr:colOff>
      <xdr:row>42</xdr:row>
      <xdr:rowOff>95250</xdr:rowOff>
    </xdr:from>
    <xdr:to>
      <xdr:col>11</xdr:col>
      <xdr:colOff>104549</xdr:colOff>
      <xdr:row>45</xdr:row>
      <xdr:rowOff>92325</xdr:rowOff>
    </xdr:to>
    <xdr:sp macro="" textlink="'نموذج حساب مؤشرات المعيار'!L11">
      <xdr:nvSpPr>
        <xdr:cNvPr id="33" name="TextBox 32">
          <a:extLst>
            <a:ext uri="{FF2B5EF4-FFF2-40B4-BE49-F238E27FC236}">
              <a16:creationId xmlns:a16="http://schemas.microsoft.com/office/drawing/2014/main" id="{15AA1AB4-B142-44EE-B92B-EB1F9977F4B9}"/>
            </a:ext>
          </a:extLst>
        </xdr:cNvPr>
        <xdr:cNvSpPr txBox="1"/>
      </xdr:nvSpPr>
      <xdr:spPr>
        <a:xfrm>
          <a:off x="11227879726" y="7781925"/>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marL="0" indent="0" algn="ctr" rtl="1"/>
          <a:fld id="{375B9D1F-6098-485A-9FFC-6DFCC3FBF2AF}" type="TxLink">
            <a:rPr lang="en-US" sz="1200" b="0" i="0" u="none" strike="noStrike">
              <a:solidFill>
                <a:srgbClr val="00B050"/>
              </a:solidFill>
              <a:latin typeface="Al-Mohanad"/>
              <a:ea typeface="+mn-ea"/>
              <a:cs typeface="+mj-cs"/>
            </a:rPr>
            <a:pPr marL="0" indent="0" algn="ctr" rtl="1"/>
            <a:t>#DIV/0!</a:t>
          </a:fld>
          <a:endParaRPr lang="ar-SA" sz="2800" b="0" i="0" u="none" strike="noStrike">
            <a:solidFill>
              <a:srgbClr val="00B050"/>
            </a:solidFill>
            <a:latin typeface="Al-Mohanad"/>
            <a:ea typeface="+mn-ea"/>
            <a:cs typeface="+mj-cs"/>
          </a:endParaRPr>
        </a:p>
      </xdr:txBody>
    </xdr:sp>
    <xdr:clientData/>
  </xdr:twoCellAnchor>
  <xdr:twoCellAnchor editAs="oneCell">
    <xdr:from>
      <xdr:col>8</xdr:col>
      <xdr:colOff>16350</xdr:colOff>
      <xdr:row>32</xdr:row>
      <xdr:rowOff>38100</xdr:rowOff>
    </xdr:from>
    <xdr:to>
      <xdr:col>9</xdr:col>
      <xdr:colOff>590550</xdr:colOff>
      <xdr:row>39</xdr:row>
      <xdr:rowOff>31275</xdr:rowOff>
    </xdr:to>
    <xdr:pic>
      <xdr:nvPicPr>
        <xdr:cNvPr id="35" name="Picture 34">
          <a:extLst>
            <a:ext uri="{FF2B5EF4-FFF2-40B4-BE49-F238E27FC236}">
              <a16:creationId xmlns:a16="http://schemas.microsoft.com/office/drawing/2014/main" id="{83F8A75E-580F-4981-A289-F160BFD7E4E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228765325" y="5915025"/>
          <a:ext cx="1260000" cy="1260000"/>
        </a:xfrm>
        <a:prstGeom prst="rect">
          <a:avLst/>
        </a:prstGeom>
      </xdr:spPr>
    </xdr:pic>
    <xdr:clientData/>
  </xdr:twoCellAnchor>
  <xdr:twoCellAnchor editAs="oneCell">
    <xdr:from>
      <xdr:col>2</xdr:col>
      <xdr:colOff>19050</xdr:colOff>
      <xdr:row>0</xdr:row>
      <xdr:rowOff>97224</xdr:rowOff>
    </xdr:from>
    <xdr:to>
      <xdr:col>3</xdr:col>
      <xdr:colOff>419101</xdr:colOff>
      <xdr:row>11</xdr:row>
      <xdr:rowOff>172728</xdr:rowOff>
    </xdr:to>
    <xdr:pic>
      <xdr:nvPicPr>
        <xdr:cNvPr id="36" name="Picture 35">
          <a:extLst>
            <a:ext uri="{FF2B5EF4-FFF2-40B4-BE49-F238E27FC236}">
              <a16:creationId xmlns:a16="http://schemas.microsoft.com/office/drawing/2014/main" id="{71EC2655-8597-4770-BD18-BB95383B4A7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233327799" y="97224"/>
          <a:ext cx="1819276" cy="1999554"/>
        </a:xfrm>
        <a:prstGeom prst="rect">
          <a:avLst/>
        </a:prstGeom>
      </xdr:spPr>
    </xdr:pic>
    <xdr:clientData/>
  </xdr:twoCellAnchor>
  <xdr:twoCellAnchor>
    <xdr:from>
      <xdr:col>11</xdr:col>
      <xdr:colOff>228600</xdr:colOff>
      <xdr:row>30</xdr:row>
      <xdr:rowOff>142875</xdr:rowOff>
    </xdr:from>
    <xdr:to>
      <xdr:col>14</xdr:col>
      <xdr:colOff>439200</xdr:colOff>
      <xdr:row>45</xdr:row>
      <xdr:rowOff>128250</xdr:rowOff>
    </xdr:to>
    <xdr:sp macro="" textlink="">
      <xdr:nvSpPr>
        <xdr:cNvPr id="42" name="TextBox 41">
          <a:extLst>
            <a:ext uri="{FF2B5EF4-FFF2-40B4-BE49-F238E27FC236}">
              <a16:creationId xmlns:a16="http://schemas.microsoft.com/office/drawing/2014/main" id="{82673A1F-5907-4DEF-8FD4-F41935B535F3}"/>
            </a:ext>
          </a:extLst>
        </xdr:cNvPr>
        <xdr:cNvSpPr txBox="1"/>
      </xdr:nvSpPr>
      <xdr:spPr>
        <a:xfrm>
          <a:off x="11225487675" y="5657850"/>
          <a:ext cx="2268000" cy="2700000"/>
        </a:xfrm>
        <a:prstGeom prst="rect">
          <a:avLst/>
        </a:prstGeom>
        <a:noFill/>
        <a:ln w="9525" cmpd="sng">
          <a:solidFill>
            <a:srgbClr val="E6A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600">
              <a:solidFill>
                <a:srgbClr val="E6AF00"/>
              </a:solidFill>
              <a:latin typeface="Al-Mohanad" panose="02060603050605020204" pitchFamily="18" charset="-78"/>
              <a:cs typeface="Al-Mohanad" panose="02060603050605020204" pitchFamily="18" charset="-78"/>
            </a:rPr>
            <a:t>نتائج جمع</a:t>
          </a:r>
          <a:r>
            <a:rPr lang="ar-SA" sz="1600" baseline="0">
              <a:solidFill>
                <a:srgbClr val="E6AF00"/>
              </a:solidFill>
              <a:latin typeface="Al-Mohanad" panose="02060603050605020204" pitchFamily="18" charset="-78"/>
              <a:cs typeface="Al-Mohanad" panose="02060603050605020204" pitchFamily="18" charset="-78"/>
            </a:rPr>
            <a:t> الأموال و التبرعات</a:t>
          </a:r>
          <a:endParaRPr lang="ar-SA" sz="1600">
            <a:solidFill>
              <a:srgbClr val="E6AF00"/>
            </a:solidFill>
            <a:latin typeface="Al-Mohanad" panose="02060603050605020204" pitchFamily="18" charset="-78"/>
            <a:cs typeface="Al-Mohanad" panose="02060603050605020204" pitchFamily="18" charset="-78"/>
          </a:endParaRPr>
        </a:p>
      </xdr:txBody>
    </xdr:sp>
    <xdr:clientData/>
  </xdr:twoCellAnchor>
  <xdr:twoCellAnchor>
    <xdr:from>
      <xdr:col>11</xdr:col>
      <xdr:colOff>292651</xdr:colOff>
      <xdr:row>38</xdr:row>
      <xdr:rowOff>161923</xdr:rowOff>
    </xdr:from>
    <xdr:to>
      <xdr:col>13</xdr:col>
      <xdr:colOff>1051</xdr:colOff>
      <xdr:row>42</xdr:row>
      <xdr:rowOff>158023</xdr:rowOff>
    </xdr:to>
    <xdr:sp macro="" textlink="">
      <xdr:nvSpPr>
        <xdr:cNvPr id="43" name="TextBox 42">
          <a:extLst>
            <a:ext uri="{FF2B5EF4-FFF2-40B4-BE49-F238E27FC236}">
              <a16:creationId xmlns:a16="http://schemas.microsoft.com/office/drawing/2014/main" id="{8E7AC100-E81E-480E-8A92-26B1774A0AEA}"/>
            </a:ext>
          </a:extLst>
        </xdr:cNvPr>
        <xdr:cNvSpPr txBox="1"/>
      </xdr:nvSpPr>
      <xdr:spPr>
        <a:xfrm>
          <a:off x="11226611624" y="7124698"/>
          <a:ext cx="1080000"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100">
              <a:solidFill>
                <a:srgbClr val="FFC000"/>
              </a:solidFill>
              <a:latin typeface="Al-Mohanad" panose="02060603050605020204" pitchFamily="18" charset="-78"/>
              <a:cs typeface="Al-Mohanad" panose="02060603050605020204" pitchFamily="18" charset="-78"/>
            </a:rPr>
            <a:t>نسبة</a:t>
          </a:r>
          <a:r>
            <a:rPr lang="ar-SA" sz="1100" baseline="0">
              <a:solidFill>
                <a:srgbClr val="FFC000"/>
              </a:solidFill>
              <a:latin typeface="Al-Mohanad" panose="02060603050605020204" pitchFamily="18" charset="-78"/>
              <a:cs typeface="Al-Mohanad" panose="02060603050605020204" pitchFamily="18" charset="-78"/>
            </a:rPr>
            <a:t> </a:t>
          </a:r>
          <a:r>
            <a:rPr lang="ar-SA" sz="1100">
              <a:solidFill>
                <a:srgbClr val="FFC000"/>
              </a:solidFill>
              <a:latin typeface="Al-Mohanad" panose="02060603050605020204" pitchFamily="18" charset="-78"/>
              <a:cs typeface="Al-Mohanad" panose="02060603050605020204" pitchFamily="18" charset="-78"/>
            </a:rPr>
            <a:t>مصاريف</a:t>
          </a:r>
          <a:r>
            <a:rPr lang="ar-SA" sz="1100" baseline="0">
              <a:solidFill>
                <a:srgbClr val="FFC000"/>
              </a:solidFill>
              <a:latin typeface="Al-Mohanad" panose="02060603050605020204" pitchFamily="18" charset="-78"/>
              <a:cs typeface="Al-Mohanad" panose="02060603050605020204" pitchFamily="18" charset="-78"/>
            </a:rPr>
            <a:t> جمع الأموال لإجمالي المصاريف</a:t>
          </a:r>
          <a:endParaRPr lang="ar-SA" sz="1100">
            <a:solidFill>
              <a:srgbClr val="FFC000"/>
            </a:solidFill>
            <a:latin typeface="Al-Mohanad" panose="02060603050605020204" pitchFamily="18" charset="-78"/>
            <a:cs typeface="Al-Mohanad" panose="02060603050605020204" pitchFamily="18" charset="-78"/>
          </a:endParaRPr>
        </a:p>
      </xdr:txBody>
    </xdr:sp>
    <xdr:clientData/>
  </xdr:twoCellAnchor>
  <xdr:twoCellAnchor>
    <xdr:from>
      <xdr:col>12</xdr:col>
      <xdr:colOff>626026</xdr:colOff>
      <xdr:row>38</xdr:row>
      <xdr:rowOff>161923</xdr:rowOff>
    </xdr:from>
    <xdr:to>
      <xdr:col>14</xdr:col>
      <xdr:colOff>334426</xdr:colOff>
      <xdr:row>42</xdr:row>
      <xdr:rowOff>158023</xdr:rowOff>
    </xdr:to>
    <xdr:sp macro="" textlink="">
      <xdr:nvSpPr>
        <xdr:cNvPr id="44" name="TextBox 43">
          <a:extLst>
            <a:ext uri="{FF2B5EF4-FFF2-40B4-BE49-F238E27FC236}">
              <a16:creationId xmlns:a16="http://schemas.microsoft.com/office/drawing/2014/main" id="{CB61F832-EE12-4F4A-BA77-B93024DA7AB3}"/>
            </a:ext>
          </a:extLst>
        </xdr:cNvPr>
        <xdr:cNvSpPr txBox="1"/>
      </xdr:nvSpPr>
      <xdr:spPr>
        <a:xfrm>
          <a:off x="11225592449" y="7124698"/>
          <a:ext cx="1080000"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100">
              <a:solidFill>
                <a:srgbClr val="FFC000"/>
              </a:solidFill>
              <a:latin typeface="Al-Mohanad" panose="02060603050605020204" pitchFamily="18" charset="-78"/>
              <a:cs typeface="Al-Mohanad" panose="02060603050605020204" pitchFamily="18" charset="-78"/>
            </a:rPr>
            <a:t>كفاءة جمع</a:t>
          </a:r>
          <a:r>
            <a:rPr lang="ar-SA" sz="1100" baseline="0">
              <a:solidFill>
                <a:srgbClr val="FFC000"/>
              </a:solidFill>
              <a:latin typeface="Al-Mohanad" panose="02060603050605020204" pitchFamily="18" charset="-78"/>
              <a:cs typeface="Al-Mohanad" panose="02060603050605020204" pitchFamily="18" charset="-78"/>
            </a:rPr>
            <a:t> التبرعات والأموال</a:t>
          </a:r>
          <a:endParaRPr lang="ar-SA" sz="1100">
            <a:solidFill>
              <a:srgbClr val="FFC000"/>
            </a:solidFill>
            <a:latin typeface="Al-Mohanad" panose="02060603050605020204" pitchFamily="18" charset="-78"/>
            <a:cs typeface="Al-Mohanad" panose="02060603050605020204" pitchFamily="18" charset="-78"/>
          </a:endParaRPr>
        </a:p>
      </xdr:txBody>
    </xdr:sp>
    <xdr:clientData/>
  </xdr:twoCellAnchor>
  <xdr:twoCellAnchor>
    <xdr:from>
      <xdr:col>11</xdr:col>
      <xdr:colOff>268725</xdr:colOff>
      <xdr:row>42</xdr:row>
      <xdr:rowOff>38099</xdr:rowOff>
    </xdr:from>
    <xdr:to>
      <xdr:col>12</xdr:col>
      <xdr:colOff>662925</xdr:colOff>
      <xdr:row>45</xdr:row>
      <xdr:rowOff>35174</xdr:rowOff>
    </xdr:to>
    <xdr:sp macro="" textlink="'نموذج حساب مؤشرات المعيار'!L12">
      <xdr:nvSpPr>
        <xdr:cNvPr id="45" name="TextBox 44">
          <a:extLst>
            <a:ext uri="{FF2B5EF4-FFF2-40B4-BE49-F238E27FC236}">
              <a16:creationId xmlns:a16="http://schemas.microsoft.com/office/drawing/2014/main" id="{887E74B9-0C9E-4C34-B4B1-80632B453707}"/>
            </a:ext>
          </a:extLst>
        </xdr:cNvPr>
        <xdr:cNvSpPr txBox="1"/>
      </xdr:nvSpPr>
      <xdr:spPr>
        <a:xfrm>
          <a:off x="11226635550" y="7724774"/>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fld id="{66062228-5490-44B3-B93F-C385E6C0A7EA}" type="TxLink">
            <a:rPr lang="en-US" sz="1200" b="0" i="0" u="none" strike="noStrike">
              <a:solidFill>
                <a:srgbClr val="FFC000"/>
              </a:solidFill>
              <a:latin typeface="Al-Mohanad"/>
              <a:cs typeface="+mj-cs"/>
            </a:rPr>
            <a:pPr algn="ctr" rtl="1"/>
            <a:t>#DIV/0!</a:t>
          </a:fld>
          <a:endParaRPr lang="ar-SA" sz="2800">
            <a:solidFill>
              <a:srgbClr val="FFC000"/>
            </a:solidFill>
            <a:latin typeface="Al-Mohanad" panose="02060603050605020204" pitchFamily="18" charset="-78"/>
            <a:cs typeface="+mj-cs"/>
          </a:endParaRPr>
        </a:p>
      </xdr:txBody>
    </xdr:sp>
    <xdr:clientData/>
  </xdr:twoCellAnchor>
  <xdr:twoCellAnchor>
    <xdr:from>
      <xdr:col>12</xdr:col>
      <xdr:colOff>606750</xdr:colOff>
      <xdr:row>42</xdr:row>
      <xdr:rowOff>38099</xdr:rowOff>
    </xdr:from>
    <xdr:to>
      <xdr:col>14</xdr:col>
      <xdr:colOff>315150</xdr:colOff>
      <xdr:row>45</xdr:row>
      <xdr:rowOff>35174</xdr:rowOff>
    </xdr:to>
    <xdr:sp macro="" textlink="'نموذج حساب مؤشرات المعيار'!L13">
      <xdr:nvSpPr>
        <xdr:cNvPr id="46" name="TextBox 45">
          <a:extLst>
            <a:ext uri="{FF2B5EF4-FFF2-40B4-BE49-F238E27FC236}">
              <a16:creationId xmlns:a16="http://schemas.microsoft.com/office/drawing/2014/main" id="{5D23F9A6-689D-43F9-A629-FAEF1817ABC7}"/>
            </a:ext>
          </a:extLst>
        </xdr:cNvPr>
        <xdr:cNvSpPr txBox="1"/>
      </xdr:nvSpPr>
      <xdr:spPr>
        <a:xfrm>
          <a:off x="11225611725" y="7724774"/>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marL="0" indent="0" algn="ctr" rtl="1"/>
          <a:fld id="{1CFBC297-62FC-437B-8F0A-71BD7ACFFE58}" type="TxLink">
            <a:rPr lang="en-US" sz="1200" b="0" i="0" u="none" strike="noStrike">
              <a:solidFill>
                <a:srgbClr val="FFC000"/>
              </a:solidFill>
              <a:latin typeface="Al-Mohanad"/>
              <a:ea typeface="+mn-ea"/>
              <a:cs typeface="+mj-cs"/>
            </a:rPr>
            <a:pPr marL="0" indent="0" algn="ctr" rtl="1"/>
            <a:t>#DIV/0!</a:t>
          </a:fld>
          <a:endParaRPr lang="ar-SA" sz="2800" b="0" i="0" u="none" strike="noStrike">
            <a:solidFill>
              <a:srgbClr val="FFC000"/>
            </a:solidFill>
            <a:latin typeface="Al-Mohanad"/>
            <a:ea typeface="+mn-ea"/>
            <a:cs typeface="+mj-cs"/>
          </a:endParaRPr>
        </a:p>
      </xdr:txBody>
    </xdr:sp>
    <xdr:clientData/>
  </xdr:twoCellAnchor>
  <xdr:twoCellAnchor editAs="oneCell">
    <xdr:from>
      <xdr:col>12</xdr:col>
      <xdr:colOff>140258</xdr:colOff>
      <xdr:row>32</xdr:row>
      <xdr:rowOff>133350</xdr:rowOff>
    </xdr:from>
    <xdr:to>
      <xdr:col>13</xdr:col>
      <xdr:colOff>533400</xdr:colOff>
      <xdr:row>38</xdr:row>
      <xdr:rowOff>127500</xdr:rowOff>
    </xdr:to>
    <xdr:pic>
      <xdr:nvPicPr>
        <xdr:cNvPr id="50" name="Picture 49">
          <a:extLst>
            <a:ext uri="{FF2B5EF4-FFF2-40B4-BE49-F238E27FC236}">
              <a16:creationId xmlns:a16="http://schemas.microsoft.com/office/drawing/2014/main" id="{C22B4A08-6B9C-4E92-99AA-AB819E7A4E4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226079275" y="6010275"/>
          <a:ext cx="1078942" cy="1080000"/>
        </a:xfrm>
        <a:prstGeom prst="rect">
          <a:avLst/>
        </a:prstGeom>
      </xdr:spPr>
    </xdr:pic>
    <xdr:clientData/>
  </xdr:twoCellAnchor>
  <xdr:twoCellAnchor>
    <xdr:from>
      <xdr:col>14</xdr:col>
      <xdr:colOff>505875</xdr:colOff>
      <xdr:row>30</xdr:row>
      <xdr:rowOff>142875</xdr:rowOff>
    </xdr:from>
    <xdr:to>
      <xdr:col>18</xdr:col>
      <xdr:colOff>30675</xdr:colOff>
      <xdr:row>45</xdr:row>
      <xdr:rowOff>128250</xdr:rowOff>
    </xdr:to>
    <xdr:sp macro="" textlink="">
      <xdr:nvSpPr>
        <xdr:cNvPr id="51" name="TextBox 50">
          <a:extLst>
            <a:ext uri="{FF2B5EF4-FFF2-40B4-BE49-F238E27FC236}">
              <a16:creationId xmlns:a16="http://schemas.microsoft.com/office/drawing/2014/main" id="{6C88B2DF-2C74-4937-B2DA-6D8BCF13A701}"/>
            </a:ext>
          </a:extLst>
        </xdr:cNvPr>
        <xdr:cNvSpPr txBox="1"/>
      </xdr:nvSpPr>
      <xdr:spPr>
        <a:xfrm>
          <a:off x="11223153000" y="5657850"/>
          <a:ext cx="2268000" cy="2700000"/>
        </a:xfrm>
        <a:prstGeom prst="rect">
          <a:avLst/>
        </a:prstGeom>
        <a:noFill/>
        <a:ln w="9525" cmpd="sng">
          <a:solidFill>
            <a:srgbClr val="80320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600">
              <a:solidFill>
                <a:srgbClr val="803206"/>
              </a:solidFill>
              <a:latin typeface="Al-Mohanad" panose="02060603050605020204" pitchFamily="18" charset="-78"/>
              <a:cs typeface="Al-Mohanad" panose="02060603050605020204" pitchFamily="18" charset="-78"/>
            </a:rPr>
            <a:t>نتائج قدرة المنظمة على تغطية التزاماتها المستقبلية</a:t>
          </a:r>
        </a:p>
      </xdr:txBody>
    </xdr:sp>
    <xdr:clientData/>
  </xdr:twoCellAnchor>
  <xdr:twoCellAnchor>
    <xdr:from>
      <xdr:col>14</xdr:col>
      <xdr:colOff>569926</xdr:colOff>
      <xdr:row>38</xdr:row>
      <xdr:rowOff>180973</xdr:rowOff>
    </xdr:from>
    <xdr:to>
      <xdr:col>16</xdr:col>
      <xdr:colOff>278326</xdr:colOff>
      <xdr:row>42</xdr:row>
      <xdr:rowOff>177073</xdr:rowOff>
    </xdr:to>
    <xdr:sp macro="" textlink="">
      <xdr:nvSpPr>
        <xdr:cNvPr id="52" name="TextBox 51">
          <a:extLst>
            <a:ext uri="{FF2B5EF4-FFF2-40B4-BE49-F238E27FC236}">
              <a16:creationId xmlns:a16="http://schemas.microsoft.com/office/drawing/2014/main" id="{51965618-D34D-43C3-A5C4-DAB6FB6C9969}"/>
            </a:ext>
          </a:extLst>
        </xdr:cNvPr>
        <xdr:cNvSpPr txBox="1"/>
      </xdr:nvSpPr>
      <xdr:spPr>
        <a:xfrm>
          <a:off x="11224276949" y="7143748"/>
          <a:ext cx="1080000"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100">
              <a:solidFill>
                <a:srgbClr val="803206"/>
              </a:solidFill>
              <a:latin typeface="Al-Mohanad" panose="02060603050605020204" pitchFamily="18" charset="-78"/>
              <a:cs typeface="Al-Mohanad" panose="02060603050605020204" pitchFamily="18" charset="-78"/>
            </a:rPr>
            <a:t>قدرة الجمعية على تغطية التزاماتها تجاه الغير</a:t>
          </a:r>
        </a:p>
      </xdr:txBody>
    </xdr:sp>
    <xdr:clientData/>
  </xdr:twoCellAnchor>
  <xdr:twoCellAnchor>
    <xdr:from>
      <xdr:col>16</xdr:col>
      <xdr:colOff>217501</xdr:colOff>
      <xdr:row>38</xdr:row>
      <xdr:rowOff>180973</xdr:rowOff>
    </xdr:from>
    <xdr:to>
      <xdr:col>17</xdr:col>
      <xdr:colOff>611701</xdr:colOff>
      <xdr:row>42</xdr:row>
      <xdr:rowOff>177073</xdr:rowOff>
    </xdr:to>
    <xdr:sp macro="" textlink="">
      <xdr:nvSpPr>
        <xdr:cNvPr id="53" name="TextBox 52">
          <a:extLst>
            <a:ext uri="{FF2B5EF4-FFF2-40B4-BE49-F238E27FC236}">
              <a16:creationId xmlns:a16="http://schemas.microsoft.com/office/drawing/2014/main" id="{A10121DC-694A-4769-96A1-082FA2E9DFE9}"/>
            </a:ext>
          </a:extLst>
        </xdr:cNvPr>
        <xdr:cNvSpPr txBox="1"/>
      </xdr:nvSpPr>
      <xdr:spPr>
        <a:xfrm>
          <a:off x="11223257774" y="7143748"/>
          <a:ext cx="1080000"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100">
              <a:solidFill>
                <a:srgbClr val="803206"/>
              </a:solidFill>
              <a:latin typeface="Al-Mohanad" panose="02060603050605020204" pitchFamily="18" charset="-78"/>
              <a:cs typeface="Al-Mohanad" panose="02060603050605020204" pitchFamily="18" charset="-78"/>
            </a:rPr>
            <a:t>قدرة الجمعية على تغطية</a:t>
          </a:r>
          <a:r>
            <a:rPr lang="ar-SA" sz="1100" baseline="0">
              <a:solidFill>
                <a:srgbClr val="803206"/>
              </a:solidFill>
              <a:latin typeface="Al-Mohanad" panose="02060603050605020204" pitchFamily="18" charset="-78"/>
              <a:cs typeface="Al-Mohanad" panose="02060603050605020204" pitchFamily="18" charset="-78"/>
            </a:rPr>
            <a:t> مصاريفها للفترات القادمة</a:t>
          </a:r>
          <a:endParaRPr lang="ar-SA" sz="1100">
            <a:solidFill>
              <a:srgbClr val="803206"/>
            </a:solidFill>
            <a:latin typeface="Al-Mohanad" panose="02060603050605020204" pitchFamily="18" charset="-78"/>
            <a:cs typeface="Al-Mohanad" panose="02060603050605020204" pitchFamily="18" charset="-78"/>
          </a:endParaRPr>
        </a:p>
      </xdr:txBody>
    </xdr:sp>
    <xdr:clientData/>
  </xdr:twoCellAnchor>
  <xdr:twoCellAnchor>
    <xdr:from>
      <xdr:col>14</xdr:col>
      <xdr:colOff>546000</xdr:colOff>
      <xdr:row>42</xdr:row>
      <xdr:rowOff>38099</xdr:rowOff>
    </xdr:from>
    <xdr:to>
      <xdr:col>16</xdr:col>
      <xdr:colOff>254400</xdr:colOff>
      <xdr:row>45</xdr:row>
      <xdr:rowOff>35174</xdr:rowOff>
    </xdr:to>
    <xdr:sp macro="" textlink="'نموذج حساب مؤشرات المعيار'!L14">
      <xdr:nvSpPr>
        <xdr:cNvPr id="54" name="TextBox 53">
          <a:extLst>
            <a:ext uri="{FF2B5EF4-FFF2-40B4-BE49-F238E27FC236}">
              <a16:creationId xmlns:a16="http://schemas.microsoft.com/office/drawing/2014/main" id="{A5B2662E-B605-444F-A27C-BB0DE0F71B0C}"/>
            </a:ext>
          </a:extLst>
        </xdr:cNvPr>
        <xdr:cNvSpPr txBox="1"/>
      </xdr:nvSpPr>
      <xdr:spPr>
        <a:xfrm>
          <a:off x="11224300875" y="7724774"/>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fld id="{62F16F5E-179D-4E8C-BE2F-E70A225EF154}" type="TxLink">
            <a:rPr lang="en-US" sz="1200" b="0" i="0" u="none" strike="noStrike">
              <a:solidFill>
                <a:srgbClr val="803206"/>
              </a:solidFill>
              <a:latin typeface="Al-Mohanad"/>
              <a:cs typeface="+mj-cs"/>
            </a:rPr>
            <a:pPr algn="ctr" rtl="1"/>
            <a:t>#DIV/0!</a:t>
          </a:fld>
          <a:endParaRPr lang="ar-SA" sz="4000">
            <a:solidFill>
              <a:srgbClr val="803206"/>
            </a:solidFill>
            <a:latin typeface="Al-Mohanad" panose="02060603050605020204" pitchFamily="18" charset="-78"/>
            <a:cs typeface="+mj-cs"/>
          </a:endParaRPr>
        </a:p>
      </xdr:txBody>
    </xdr:sp>
    <xdr:clientData/>
  </xdr:twoCellAnchor>
  <xdr:twoCellAnchor>
    <xdr:from>
      <xdr:col>16</xdr:col>
      <xdr:colOff>198225</xdr:colOff>
      <xdr:row>42</xdr:row>
      <xdr:rowOff>38099</xdr:rowOff>
    </xdr:from>
    <xdr:to>
      <xdr:col>17</xdr:col>
      <xdr:colOff>592425</xdr:colOff>
      <xdr:row>45</xdr:row>
      <xdr:rowOff>35174</xdr:rowOff>
    </xdr:to>
    <xdr:sp macro="" textlink="'نموذج حساب مؤشرات المعيار'!L15">
      <xdr:nvSpPr>
        <xdr:cNvPr id="55" name="TextBox 54">
          <a:extLst>
            <a:ext uri="{FF2B5EF4-FFF2-40B4-BE49-F238E27FC236}">
              <a16:creationId xmlns:a16="http://schemas.microsoft.com/office/drawing/2014/main" id="{313C96BF-A181-4C6E-9021-D2FF31EC5DE9}"/>
            </a:ext>
          </a:extLst>
        </xdr:cNvPr>
        <xdr:cNvSpPr txBox="1"/>
      </xdr:nvSpPr>
      <xdr:spPr>
        <a:xfrm>
          <a:off x="11223277050" y="7724774"/>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marL="0" indent="0" algn="ctr" rtl="1"/>
          <a:fld id="{9227297B-C894-4FB8-912E-F0B273C63524}" type="TxLink">
            <a:rPr lang="en-US" sz="1200" b="0" i="0" u="none" strike="noStrike">
              <a:solidFill>
                <a:srgbClr val="803206"/>
              </a:solidFill>
              <a:latin typeface="Al-Mohanad"/>
              <a:ea typeface="+mn-ea"/>
              <a:cs typeface="+mj-cs"/>
            </a:rPr>
            <a:pPr marL="0" indent="0" algn="ctr" rtl="1"/>
            <a:t>#DIV/0!</a:t>
          </a:fld>
          <a:endParaRPr lang="ar-SA" sz="4000" b="0" i="0" u="none" strike="noStrike">
            <a:solidFill>
              <a:srgbClr val="803206"/>
            </a:solidFill>
            <a:latin typeface="Al-Mohanad"/>
            <a:ea typeface="+mn-ea"/>
            <a:cs typeface="+mj-cs"/>
          </a:endParaRPr>
        </a:p>
      </xdr:txBody>
    </xdr:sp>
    <xdr:clientData/>
  </xdr:twoCellAnchor>
  <xdr:twoCellAnchor>
    <xdr:from>
      <xdr:col>18</xdr:col>
      <xdr:colOff>116400</xdr:colOff>
      <xdr:row>30</xdr:row>
      <xdr:rowOff>142875</xdr:rowOff>
    </xdr:from>
    <xdr:to>
      <xdr:col>21</xdr:col>
      <xdr:colOff>327000</xdr:colOff>
      <xdr:row>45</xdr:row>
      <xdr:rowOff>128250</xdr:rowOff>
    </xdr:to>
    <xdr:sp macro="" textlink="">
      <xdr:nvSpPr>
        <xdr:cNvPr id="56" name="TextBox 55">
          <a:extLst>
            <a:ext uri="{FF2B5EF4-FFF2-40B4-BE49-F238E27FC236}">
              <a16:creationId xmlns:a16="http://schemas.microsoft.com/office/drawing/2014/main" id="{529AC3DA-5113-459D-963F-FFEEA9FD1F49}"/>
            </a:ext>
          </a:extLst>
        </xdr:cNvPr>
        <xdr:cNvSpPr txBox="1"/>
      </xdr:nvSpPr>
      <xdr:spPr>
        <a:xfrm>
          <a:off x="11220799275" y="5657850"/>
          <a:ext cx="2268000" cy="2700000"/>
        </a:xfrm>
        <a:prstGeom prst="rect">
          <a:avLst/>
        </a:prstGeom>
        <a:noFill/>
        <a:ln w="9525" cmpd="sng">
          <a:solidFill>
            <a:srgbClr val="80320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SA" sz="1600">
              <a:solidFill>
                <a:schemeClr val="bg2">
                  <a:lumMod val="25000"/>
                </a:schemeClr>
              </a:solidFill>
              <a:latin typeface="Al-Mohanad" panose="02060603050605020204" pitchFamily="18" charset="-78"/>
              <a:cs typeface="Al-Mohanad" panose="02060603050605020204" pitchFamily="18" charset="-78"/>
            </a:rPr>
            <a:t>النتيجة النهائية للجمعية</a:t>
          </a:r>
        </a:p>
      </xdr:txBody>
    </xdr:sp>
    <xdr:clientData/>
  </xdr:twoCellAnchor>
  <xdr:twoCellAnchor>
    <xdr:from>
      <xdr:col>20</xdr:col>
      <xdr:colOff>385201</xdr:colOff>
      <xdr:row>43</xdr:row>
      <xdr:rowOff>133350</xdr:rowOff>
    </xdr:from>
    <xdr:to>
      <xdr:col>21</xdr:col>
      <xdr:colOff>238125</xdr:colOff>
      <xdr:row>45</xdr:row>
      <xdr:rowOff>133350</xdr:rowOff>
    </xdr:to>
    <xdr:sp macro="" textlink="'نموذج حساب مؤشرات المعيار'!G16">
      <xdr:nvSpPr>
        <xdr:cNvPr id="57" name="TextBox 56">
          <a:extLst>
            <a:ext uri="{FF2B5EF4-FFF2-40B4-BE49-F238E27FC236}">
              <a16:creationId xmlns:a16="http://schemas.microsoft.com/office/drawing/2014/main" id="{67FE962D-52D4-4A0A-8F05-1331895E2807}"/>
            </a:ext>
          </a:extLst>
        </xdr:cNvPr>
        <xdr:cNvSpPr txBox="1"/>
      </xdr:nvSpPr>
      <xdr:spPr>
        <a:xfrm>
          <a:off x="11220992925" y="8001000"/>
          <a:ext cx="538724"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marL="0" indent="0" algn="ctr" rtl="1"/>
          <a:fld id="{27099219-8F7C-4C6B-8466-A165608D4414}" type="TxLink">
            <a:rPr lang="en-US" sz="1200" b="0" i="0" u="none" strike="noStrike">
              <a:solidFill>
                <a:schemeClr val="bg2">
                  <a:lumMod val="25000"/>
                </a:schemeClr>
              </a:solidFill>
              <a:latin typeface="Al-Mohanad"/>
              <a:ea typeface="+mn-ea"/>
              <a:cs typeface="Al-Mohanad"/>
            </a:rPr>
            <a:pPr marL="0" indent="0" algn="ctr" rtl="1"/>
            <a:t>#DIV/0!</a:t>
          </a:fld>
          <a:endParaRPr lang="en-US" sz="2000" b="0" i="0" u="none" strike="noStrike">
            <a:solidFill>
              <a:schemeClr val="bg2">
                <a:lumMod val="25000"/>
              </a:schemeClr>
            </a:solidFill>
            <a:latin typeface="Al-Mohanad"/>
            <a:ea typeface="+mn-ea"/>
            <a:cs typeface="+mj-cs"/>
          </a:endParaRPr>
        </a:p>
      </xdr:txBody>
    </xdr:sp>
    <xdr:clientData/>
  </xdr:twoCellAnchor>
  <xdr:twoCellAnchor editAs="oneCell">
    <xdr:from>
      <xdr:col>15</xdr:col>
      <xdr:colOff>429225</xdr:colOff>
      <xdr:row>34</xdr:row>
      <xdr:rowOff>0</xdr:rowOff>
    </xdr:from>
    <xdr:to>
      <xdr:col>17</xdr:col>
      <xdr:colOff>47625</xdr:colOff>
      <xdr:row>39</xdr:row>
      <xdr:rowOff>85125</xdr:rowOff>
    </xdr:to>
    <xdr:pic>
      <xdr:nvPicPr>
        <xdr:cNvPr id="59" name="Picture 58">
          <a:extLst>
            <a:ext uri="{FF2B5EF4-FFF2-40B4-BE49-F238E27FC236}">
              <a16:creationId xmlns:a16="http://schemas.microsoft.com/office/drawing/2014/main" id="{9A68DBA0-EBDD-4047-BA60-5195D2DA8C5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223821850" y="6238875"/>
          <a:ext cx="990000" cy="990000"/>
        </a:xfrm>
        <a:prstGeom prst="rect">
          <a:avLst/>
        </a:prstGeom>
      </xdr:spPr>
    </xdr:pic>
    <xdr:clientData/>
  </xdr:twoCellAnchor>
  <xdr:twoCellAnchor editAs="oneCell">
    <xdr:from>
      <xdr:col>18</xdr:col>
      <xdr:colOff>135525</xdr:colOff>
      <xdr:row>32</xdr:row>
      <xdr:rowOff>47625</xdr:rowOff>
    </xdr:from>
    <xdr:to>
      <xdr:col>21</xdr:col>
      <xdr:colOff>238125</xdr:colOff>
      <xdr:row>44</xdr:row>
      <xdr:rowOff>35925</xdr:rowOff>
    </xdr:to>
    <xdr:pic>
      <xdr:nvPicPr>
        <xdr:cNvPr id="61" name="Picture 60">
          <a:extLst>
            <a:ext uri="{FF2B5EF4-FFF2-40B4-BE49-F238E27FC236}">
              <a16:creationId xmlns:a16="http://schemas.microsoft.com/office/drawing/2014/main" id="{59F47D68-490F-4A8E-8ABC-CDF7FBC2393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220992925" y="5924550"/>
          <a:ext cx="2160000" cy="2160000"/>
        </a:xfrm>
        <a:prstGeom prst="rect">
          <a:avLst/>
        </a:prstGeom>
      </xdr:spPr>
    </xdr:pic>
    <xdr:clientData/>
  </xdr:twoCellAnchor>
  <xdr:twoCellAnchor>
    <xdr:from>
      <xdr:col>18</xdr:col>
      <xdr:colOff>563776</xdr:colOff>
      <xdr:row>43</xdr:row>
      <xdr:rowOff>114300</xdr:rowOff>
    </xdr:from>
    <xdr:to>
      <xdr:col>19</xdr:col>
      <xdr:colOff>476251</xdr:colOff>
      <xdr:row>45</xdr:row>
      <xdr:rowOff>112350</xdr:rowOff>
    </xdr:to>
    <xdr:sp macro="" textlink="'نموذج حساب مؤشرات المعيار'!G17">
      <xdr:nvSpPr>
        <xdr:cNvPr id="62" name="TextBox 61">
          <a:extLst>
            <a:ext uri="{FF2B5EF4-FFF2-40B4-BE49-F238E27FC236}">
              <a16:creationId xmlns:a16="http://schemas.microsoft.com/office/drawing/2014/main" id="{D76E8C92-79B5-4C98-8BBA-519CA076BE02}"/>
            </a:ext>
          </a:extLst>
        </xdr:cNvPr>
        <xdr:cNvSpPr txBox="1"/>
      </xdr:nvSpPr>
      <xdr:spPr>
        <a:xfrm>
          <a:off x="11222126399" y="7981950"/>
          <a:ext cx="598275"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marL="0" indent="0" algn="ctr" rtl="1"/>
          <a:fld id="{793BD315-E72E-4882-B479-5FDE9A00C054}" type="TxLink">
            <a:rPr lang="ar-SA" sz="1200" b="0" i="0" u="none" strike="noStrike">
              <a:solidFill>
                <a:schemeClr val="bg2">
                  <a:lumMod val="25000"/>
                </a:schemeClr>
              </a:solidFill>
              <a:latin typeface="Al-Mohanad"/>
              <a:ea typeface="+mn-ea"/>
              <a:cs typeface="Al-Mohanad"/>
            </a:rPr>
            <a:pPr marL="0" indent="0" algn="ctr" rtl="1"/>
            <a:t>#DIV/0!</a:t>
          </a:fld>
          <a:endParaRPr lang="ar-SA" sz="1200" b="0" i="0" u="none" strike="noStrike">
            <a:solidFill>
              <a:schemeClr val="bg2">
                <a:lumMod val="25000"/>
              </a:schemeClr>
            </a:solidFill>
            <a:latin typeface="Al-Mohanad"/>
            <a:ea typeface="+mn-ea"/>
            <a:cs typeface="+mj-cs"/>
          </a:endParaRPr>
        </a:p>
      </xdr:txBody>
    </xdr:sp>
    <xdr:clientData/>
  </xdr:twoCellAnchor>
  <xdr:twoCellAnchor>
    <xdr:from>
      <xdr:col>18</xdr:col>
      <xdr:colOff>103424</xdr:colOff>
      <xdr:row>43</xdr:row>
      <xdr:rowOff>142873</xdr:rowOff>
    </xdr:from>
    <xdr:to>
      <xdr:col>19</xdr:col>
      <xdr:colOff>47624</xdr:colOff>
      <xdr:row>45</xdr:row>
      <xdr:rowOff>76200</xdr:rowOff>
    </xdr:to>
    <xdr:sp macro="" textlink="">
      <xdr:nvSpPr>
        <xdr:cNvPr id="64" name="TextBox 63">
          <a:extLst>
            <a:ext uri="{FF2B5EF4-FFF2-40B4-BE49-F238E27FC236}">
              <a16:creationId xmlns:a16="http://schemas.microsoft.com/office/drawing/2014/main" id="{6C9BEC13-0930-4F61-B52F-48E45F8D84A9}"/>
            </a:ext>
          </a:extLst>
        </xdr:cNvPr>
        <xdr:cNvSpPr txBox="1"/>
      </xdr:nvSpPr>
      <xdr:spPr>
        <a:xfrm>
          <a:off x="11222555026" y="8010523"/>
          <a:ext cx="630000" cy="295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A" sz="1100" b="0" u="none">
              <a:solidFill>
                <a:schemeClr val="bg2">
                  <a:lumMod val="25000"/>
                </a:schemeClr>
              </a:solidFill>
              <a:latin typeface="Al-Mohanad" panose="02060603050605020204" pitchFamily="18" charset="-78"/>
              <a:cs typeface="Al-Mohanad" panose="02060603050605020204" pitchFamily="18" charset="-78"/>
            </a:rPr>
            <a:t>التقدير:</a:t>
          </a:r>
        </a:p>
      </xdr:txBody>
    </xdr:sp>
    <xdr:clientData/>
  </xdr:twoCellAnchor>
  <xdr:twoCellAnchor>
    <xdr:from>
      <xdr:col>19</xdr:col>
      <xdr:colOff>521474</xdr:colOff>
      <xdr:row>43</xdr:row>
      <xdr:rowOff>123823</xdr:rowOff>
    </xdr:from>
    <xdr:to>
      <xdr:col>20</xdr:col>
      <xdr:colOff>447674</xdr:colOff>
      <xdr:row>45</xdr:row>
      <xdr:rowOff>66675</xdr:rowOff>
    </xdr:to>
    <xdr:sp macro="" textlink="">
      <xdr:nvSpPr>
        <xdr:cNvPr id="65" name="TextBox 64">
          <a:extLst>
            <a:ext uri="{FF2B5EF4-FFF2-40B4-BE49-F238E27FC236}">
              <a16:creationId xmlns:a16="http://schemas.microsoft.com/office/drawing/2014/main" id="{5A3297C1-0069-4AF7-BD2F-AE09CAE58481}"/>
            </a:ext>
          </a:extLst>
        </xdr:cNvPr>
        <xdr:cNvSpPr txBox="1"/>
      </xdr:nvSpPr>
      <xdr:spPr>
        <a:xfrm>
          <a:off x="11221469176" y="7991473"/>
          <a:ext cx="612000"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A" sz="1100" b="0" u="none">
              <a:solidFill>
                <a:schemeClr val="bg2">
                  <a:lumMod val="25000"/>
                </a:schemeClr>
              </a:solidFill>
              <a:latin typeface="Al-Mohanad" panose="02060603050605020204" pitchFamily="18" charset="-78"/>
              <a:cs typeface="Al-Mohanad" panose="02060603050605020204" pitchFamily="18" charset="-78"/>
            </a:rPr>
            <a:t>الدرجة:</a:t>
          </a:r>
        </a:p>
      </xdr:txBody>
    </xdr:sp>
    <xdr:clientData/>
  </xdr:twoCellAnchor>
  <xdr:twoCellAnchor>
    <xdr:from>
      <xdr:col>21</xdr:col>
      <xdr:colOff>484388</xdr:colOff>
      <xdr:row>30</xdr:row>
      <xdr:rowOff>66675</xdr:rowOff>
    </xdr:from>
    <xdr:to>
      <xdr:col>27</xdr:col>
      <xdr:colOff>509588</xdr:colOff>
      <xdr:row>46</xdr:row>
      <xdr:rowOff>51075</xdr:rowOff>
    </xdr:to>
    <xdr:graphicFrame macro="">
      <xdr:nvGraphicFramePr>
        <xdr:cNvPr id="66" name="Chart 65">
          <a:extLst>
            <a:ext uri="{FF2B5EF4-FFF2-40B4-BE49-F238E27FC236}">
              <a16:creationId xmlns:a16="http://schemas.microsoft.com/office/drawing/2014/main" id="{FA659AC3-79A1-4D39-AA90-05B872871F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331988</xdr:colOff>
      <xdr:row>46</xdr:row>
      <xdr:rowOff>85725</xdr:rowOff>
    </xdr:from>
    <xdr:to>
      <xdr:col>15</xdr:col>
      <xdr:colOff>357188</xdr:colOff>
      <xdr:row>62</xdr:row>
      <xdr:rowOff>70125</xdr:rowOff>
    </xdr:to>
    <xdr:graphicFrame macro="">
      <xdr:nvGraphicFramePr>
        <xdr:cNvPr id="67" name="Chart 66">
          <a:extLst>
            <a:ext uri="{FF2B5EF4-FFF2-40B4-BE49-F238E27FC236}">
              <a16:creationId xmlns:a16="http://schemas.microsoft.com/office/drawing/2014/main" id="{AC270E87-3B59-49D6-B482-9D120B9381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27</xdr:col>
      <xdr:colOff>560588</xdr:colOff>
      <xdr:row>46</xdr:row>
      <xdr:rowOff>85725</xdr:rowOff>
    </xdr:from>
    <xdr:to>
      <xdr:col>33</xdr:col>
      <xdr:colOff>614363</xdr:colOff>
      <xdr:row>62</xdr:row>
      <xdr:rowOff>70125</xdr:rowOff>
    </xdr:to>
    <xdr:graphicFrame macro="">
      <xdr:nvGraphicFramePr>
        <xdr:cNvPr id="2" name="Chart 1">
          <a:extLst>
            <a:ext uri="{FF2B5EF4-FFF2-40B4-BE49-F238E27FC236}">
              <a16:creationId xmlns:a16="http://schemas.microsoft.com/office/drawing/2014/main" id="{76FC8E8E-CF72-495C-A18C-766164F793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408188</xdr:colOff>
      <xdr:row>46</xdr:row>
      <xdr:rowOff>85725</xdr:rowOff>
    </xdr:from>
    <xdr:to>
      <xdr:col>21</xdr:col>
      <xdr:colOff>433388</xdr:colOff>
      <xdr:row>62</xdr:row>
      <xdr:rowOff>70125</xdr:rowOff>
    </xdr:to>
    <xdr:graphicFrame macro="">
      <xdr:nvGraphicFramePr>
        <xdr:cNvPr id="5" name="Chart 4">
          <a:extLst>
            <a:ext uri="{FF2B5EF4-FFF2-40B4-BE49-F238E27FC236}">
              <a16:creationId xmlns:a16="http://schemas.microsoft.com/office/drawing/2014/main" id="{A3D04307-B78B-439A-96AA-2962D12345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484388</xdr:colOff>
      <xdr:row>46</xdr:row>
      <xdr:rowOff>85725</xdr:rowOff>
    </xdr:from>
    <xdr:to>
      <xdr:col>27</xdr:col>
      <xdr:colOff>509588</xdr:colOff>
      <xdr:row>62</xdr:row>
      <xdr:rowOff>70125</xdr:rowOff>
    </xdr:to>
    <xdr:graphicFrame macro="">
      <xdr:nvGraphicFramePr>
        <xdr:cNvPr id="8" name="Chart 7">
          <a:extLst>
            <a:ext uri="{FF2B5EF4-FFF2-40B4-BE49-F238E27FC236}">
              <a16:creationId xmlns:a16="http://schemas.microsoft.com/office/drawing/2014/main" id="{6C952243-6F33-44F9-BB98-665A606FB7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27</xdr:col>
      <xdr:colOff>560588</xdr:colOff>
      <xdr:row>30</xdr:row>
      <xdr:rowOff>66675</xdr:rowOff>
    </xdr:from>
    <xdr:to>
      <xdr:col>33</xdr:col>
      <xdr:colOff>614363</xdr:colOff>
      <xdr:row>46</xdr:row>
      <xdr:rowOff>51075</xdr:rowOff>
    </xdr:to>
    <xdr:graphicFrame macro="">
      <xdr:nvGraphicFramePr>
        <xdr:cNvPr id="12" name="Chart 11">
          <a:extLst>
            <a:ext uri="{FF2B5EF4-FFF2-40B4-BE49-F238E27FC236}">
              <a16:creationId xmlns:a16="http://schemas.microsoft.com/office/drawing/2014/main" id="{F7CEFA61-56C9-41F3-8119-90D5362B40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73275</xdr:colOff>
      <xdr:row>46</xdr:row>
      <xdr:rowOff>76200</xdr:rowOff>
    </xdr:from>
    <xdr:to>
      <xdr:col>9</xdr:col>
      <xdr:colOff>284850</xdr:colOff>
      <xdr:row>62</xdr:row>
      <xdr:rowOff>60600</xdr:rowOff>
    </xdr:to>
    <xdr:graphicFrame macro="">
      <xdr:nvGraphicFramePr>
        <xdr:cNvPr id="13" name="Chart 12">
          <a:extLst>
            <a:ext uri="{FF2B5EF4-FFF2-40B4-BE49-F238E27FC236}">
              <a16:creationId xmlns:a16="http://schemas.microsoft.com/office/drawing/2014/main" id="{962B6AC4-7F4D-452F-A93C-4B8F398EBF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238126</xdr:colOff>
      <xdr:row>0</xdr:row>
      <xdr:rowOff>28576</xdr:rowOff>
    </xdr:from>
    <xdr:to>
      <xdr:col>2</xdr:col>
      <xdr:colOff>1981201</xdr:colOff>
      <xdr:row>11</xdr:row>
      <xdr:rowOff>48903</xdr:rowOff>
    </xdr:to>
    <xdr:pic>
      <xdr:nvPicPr>
        <xdr:cNvPr id="7" name="Picture 6">
          <a:extLst>
            <a:ext uri="{FF2B5EF4-FFF2-40B4-BE49-F238E27FC236}">
              <a16:creationId xmlns:a16="http://schemas.microsoft.com/office/drawing/2014/main" id="{EB28DEF9-2125-40B5-A678-954BB543AE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376174" y="28576"/>
          <a:ext cx="1743075" cy="19158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57150</xdr:colOff>
      <xdr:row>1</xdr:row>
      <xdr:rowOff>85725</xdr:rowOff>
    </xdr:from>
    <xdr:to>
      <xdr:col>3</xdr:col>
      <xdr:colOff>381000</xdr:colOff>
      <xdr:row>12</xdr:row>
      <xdr:rowOff>10802</xdr:rowOff>
    </xdr:to>
    <xdr:pic>
      <xdr:nvPicPr>
        <xdr:cNvPr id="2" name="Picture 1">
          <a:extLst>
            <a:ext uri="{FF2B5EF4-FFF2-40B4-BE49-F238E27FC236}">
              <a16:creationId xmlns:a16="http://schemas.microsoft.com/office/drawing/2014/main" id="{2A0B18BB-FDC5-4F07-BFD3-88F2BA1C23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41043050" y="276225"/>
          <a:ext cx="1743075" cy="19158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A6731-E9D9-4B24-936D-353673F9DB29}">
  <dimension ref="A1:AE65"/>
  <sheetViews>
    <sheetView showGridLines="0" rightToLeft="1" tabSelected="1" zoomScaleNormal="100" workbookViewId="0">
      <selection activeCell="F16" sqref="F16"/>
    </sheetView>
  </sheetViews>
  <sheetFormatPr defaultRowHeight="14.25" x14ac:dyDescent="0.2"/>
  <sheetData>
    <row r="1" spans="1:31" x14ac:dyDescent="0.2">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row>
    <row r="2" spans="1:31" x14ac:dyDescent="0.2">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row>
    <row r="4" spans="1:31" x14ac:dyDescent="0.2">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row>
    <row r="5" spans="1:31" x14ac:dyDescent="0.2">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x14ac:dyDescent="0.2">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row>
    <row r="7" spans="1:31" x14ac:dyDescent="0.2">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row>
    <row r="8" spans="1:31" x14ac:dyDescent="0.2">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row>
    <row r="9" spans="1:31" x14ac:dyDescent="0.2">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1" x14ac:dyDescent="0.2">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row>
    <row r="11" spans="1:31" x14ac:dyDescent="0.2">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1" x14ac:dyDescent="0.2">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row>
    <row r="13" spans="1:31" x14ac:dyDescent="0.2">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row>
    <row r="14" spans="1:31" x14ac:dyDescent="0.2">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row>
    <row r="15" spans="1:31" x14ac:dyDescent="0.2">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row>
    <row r="16" spans="1:31" x14ac:dyDescent="0.2">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row>
    <row r="17" spans="1:31" x14ac:dyDescent="0.2">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row>
    <row r="18" spans="1:31" x14ac:dyDescent="0.2">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row>
    <row r="19" spans="1:31" x14ac:dyDescent="0.2">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row>
    <row r="20" spans="1:31" x14ac:dyDescent="0.2">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x14ac:dyDescent="0.2">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row>
    <row r="22" spans="1:31" x14ac:dyDescent="0.2">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1" x14ac:dyDescent="0.2">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row>
    <row r="24" spans="1:31" x14ac:dyDescent="0.2">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row>
    <row r="25" spans="1:31" x14ac:dyDescent="0.2">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row>
    <row r="26" spans="1:31" x14ac:dyDescent="0.2">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row>
    <row r="27" spans="1:31" x14ac:dyDescent="0.2">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row>
    <row r="28" spans="1:31" x14ac:dyDescent="0.2">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row>
    <row r="29" spans="1:31" x14ac:dyDescent="0.2">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row>
    <row r="30" spans="1:31" x14ac:dyDescent="0.2">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row>
    <row r="31" spans="1:31" x14ac:dyDescent="0.2">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row>
    <row r="32" spans="1:31" x14ac:dyDescent="0.2">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row>
    <row r="33" spans="1:31" x14ac:dyDescent="0.2">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1" x14ac:dyDescent="0.2">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row>
    <row r="35" spans="1:31" x14ac:dyDescent="0.2">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row>
    <row r="36" spans="1:31" x14ac:dyDescent="0.2">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row>
    <row r="37" spans="1:31" x14ac:dyDescent="0.2">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row>
    <row r="38" spans="1:31" x14ac:dyDescent="0.2">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row>
    <row r="39" spans="1:31" x14ac:dyDescent="0.2">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row>
    <row r="40" spans="1:31" x14ac:dyDescent="0.2">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row>
    <row r="41" spans="1:31" x14ac:dyDescent="0.2">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row>
    <row r="42" spans="1:31" x14ac:dyDescent="0.2">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row>
    <row r="43" spans="1:31" x14ac:dyDescent="0.2">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row>
    <row r="44" spans="1:31" x14ac:dyDescent="0.2">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1" x14ac:dyDescent="0.2">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row>
    <row r="46" spans="1:31" x14ac:dyDescent="0.2">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row>
    <row r="47" spans="1:31" x14ac:dyDescent="0.2">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row>
    <row r="48" spans="1:31" x14ac:dyDescent="0.2">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row>
    <row r="49" spans="1:3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row>
    <row r="50" spans="1:31"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row>
    <row r="51" spans="1:31" x14ac:dyDescent="0.2">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row>
    <row r="52" spans="1:31" x14ac:dyDescent="0.2">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row>
    <row r="53" spans="1:31" x14ac:dyDescent="0.2">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row r="54" spans="1:31" x14ac:dyDescent="0.2">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row>
    <row r="55" spans="1:31" x14ac:dyDescent="0.2">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1" x14ac:dyDescent="0.2">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row>
    <row r="57" spans="1:3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row>
    <row r="58" spans="1:31"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row>
    <row r="59" spans="1:31" x14ac:dyDescent="0.2">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row>
    <row r="60" spans="1:31" x14ac:dyDescent="0.2">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row>
    <row r="61" spans="1:31" x14ac:dyDescent="0.2">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row>
    <row r="62" spans="1:31" x14ac:dyDescent="0.2">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row>
    <row r="63" spans="1:31" x14ac:dyDescent="0.2">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row>
    <row r="64" spans="1:31" x14ac:dyDescent="0.2">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row>
    <row r="65" spans="1:31" x14ac:dyDescent="0.2">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row>
  </sheetData>
  <sheetProtection algorithmName="SHA-512" hashValue="FCJP/m0JOiKahIKisFLmR5C5XVrWVHPVBynE10QteaWqnN6YHIvbs80oGDHCw8hJMxmwJqifcJswAD7TAlDCOg==" saltValue="FYCUAOFGeMXqhEs7JlhueQ==" spinCount="100000" sheet="1" objects="1" scenarios="1" selectLockedCells="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B4D3-BA69-440A-9A69-DFDF35E69826}">
  <dimension ref="A1:X49"/>
  <sheetViews>
    <sheetView showGridLines="0" rightToLeft="1" workbookViewId="0">
      <selection activeCell="C14" sqref="C14:D14"/>
    </sheetView>
  </sheetViews>
  <sheetFormatPr defaultRowHeight="14.25" x14ac:dyDescent="0.2"/>
  <cols>
    <col min="1" max="1" width="1.625" customWidth="1"/>
    <col min="2" max="2" width="10.25" bestFit="1" customWidth="1"/>
    <col min="3" max="4" width="18.625" customWidth="1"/>
    <col min="5" max="5" width="3.625" customWidth="1"/>
    <col min="6" max="6" width="9.875" customWidth="1"/>
    <col min="7" max="8" width="14.625" customWidth="1"/>
    <col min="9" max="9" width="15.625" customWidth="1"/>
    <col min="10" max="10" width="3.625" customWidth="1"/>
    <col min="11" max="11" width="4.625" customWidth="1"/>
    <col min="12" max="20" width="12.625" customWidth="1"/>
  </cols>
  <sheetData>
    <row r="1" spans="1:24" ht="15" thickBot="1" x14ac:dyDescent="0.25">
      <c r="A1" s="117"/>
      <c r="B1" s="117"/>
      <c r="C1" s="117"/>
      <c r="D1" s="117"/>
      <c r="E1" s="117"/>
      <c r="F1" s="117"/>
      <c r="G1" s="117"/>
      <c r="H1" s="117"/>
      <c r="I1" s="117"/>
      <c r="J1" s="117"/>
      <c r="K1" s="117"/>
      <c r="L1" s="117"/>
      <c r="M1" s="117"/>
      <c r="N1" s="117"/>
      <c r="O1" s="117"/>
      <c r="P1" s="117"/>
      <c r="Q1" s="117"/>
      <c r="R1" s="117"/>
      <c r="S1" s="117"/>
      <c r="T1" s="117"/>
      <c r="U1" s="117"/>
      <c r="V1" s="117"/>
      <c r="W1" s="117"/>
      <c r="X1" s="117"/>
    </row>
    <row r="2" spans="1:24" ht="17.25" x14ac:dyDescent="0.2">
      <c r="A2" s="72"/>
      <c r="B2" s="161"/>
      <c r="C2" s="161"/>
      <c r="D2" s="161"/>
      <c r="E2" s="117"/>
      <c r="F2" s="165" t="s">
        <v>144</v>
      </c>
      <c r="G2" s="166"/>
      <c r="H2" s="166"/>
      <c r="I2" s="167"/>
      <c r="J2" s="117"/>
      <c r="K2" s="143" t="s">
        <v>134</v>
      </c>
      <c r="L2" s="143"/>
      <c r="M2" s="143"/>
      <c r="N2" s="143"/>
      <c r="O2" s="143"/>
      <c r="P2" s="143"/>
      <c r="Q2" s="143"/>
      <c r="R2" s="143"/>
      <c r="S2" s="143"/>
      <c r="T2" s="143"/>
      <c r="U2" s="117"/>
      <c r="V2" s="117"/>
      <c r="W2" s="117"/>
      <c r="X2" s="117"/>
    </row>
    <row r="3" spans="1:24" ht="17.25" x14ac:dyDescent="0.2">
      <c r="A3" s="72"/>
      <c r="B3" s="161"/>
      <c r="C3" s="161"/>
      <c r="D3" s="161"/>
      <c r="E3" s="117"/>
      <c r="F3" s="130" t="s">
        <v>46</v>
      </c>
      <c r="G3" s="158" t="s">
        <v>0</v>
      </c>
      <c r="H3" s="158"/>
      <c r="I3" s="131" t="s">
        <v>10</v>
      </c>
      <c r="J3" s="117"/>
      <c r="K3" s="133">
        <v>1</v>
      </c>
      <c r="L3" s="144" t="s">
        <v>135</v>
      </c>
      <c r="M3" s="144"/>
      <c r="N3" s="144"/>
      <c r="O3" s="144"/>
      <c r="P3" s="144"/>
      <c r="Q3" s="144"/>
      <c r="R3" s="144"/>
      <c r="S3" s="144"/>
      <c r="T3" s="144"/>
      <c r="U3" s="117"/>
      <c r="V3" s="117"/>
      <c r="W3" s="117"/>
      <c r="X3" s="117"/>
    </row>
    <row r="4" spans="1:24" ht="17.25" x14ac:dyDescent="0.2">
      <c r="A4" s="72"/>
      <c r="B4" s="161"/>
      <c r="C4" s="161"/>
      <c r="D4" s="161"/>
      <c r="E4" s="117"/>
      <c r="F4" s="180" t="s">
        <v>47</v>
      </c>
      <c r="G4" s="169" t="s">
        <v>1</v>
      </c>
      <c r="H4" s="169"/>
      <c r="I4" s="68"/>
      <c r="J4" s="117"/>
      <c r="K4" s="133">
        <v>2</v>
      </c>
      <c r="L4" s="145" t="s">
        <v>136</v>
      </c>
      <c r="M4" s="145"/>
      <c r="N4" s="145"/>
      <c r="O4" s="145"/>
      <c r="P4" s="145"/>
      <c r="Q4" s="145"/>
      <c r="R4" s="145"/>
      <c r="S4" s="145"/>
      <c r="T4" s="145"/>
      <c r="U4" s="117"/>
      <c r="V4" s="117"/>
      <c r="W4" s="117"/>
      <c r="X4" s="117"/>
    </row>
    <row r="5" spans="1:24" ht="17.25" customHeight="1" x14ac:dyDescent="0.2">
      <c r="A5" s="72"/>
      <c r="B5" s="161"/>
      <c r="C5" s="161"/>
      <c r="D5" s="161"/>
      <c r="E5" s="117"/>
      <c r="F5" s="181"/>
      <c r="G5" s="160" t="s">
        <v>2</v>
      </c>
      <c r="H5" s="160"/>
      <c r="I5" s="69"/>
      <c r="J5" s="117"/>
      <c r="K5" s="184">
        <v>3</v>
      </c>
      <c r="L5" s="145" t="s">
        <v>137</v>
      </c>
      <c r="M5" s="145"/>
      <c r="N5" s="145"/>
      <c r="O5" s="145"/>
      <c r="P5" s="145"/>
      <c r="Q5" s="145"/>
      <c r="R5" s="145"/>
      <c r="S5" s="145"/>
      <c r="T5" s="145"/>
      <c r="U5" s="117"/>
      <c r="V5" s="117"/>
      <c r="W5" s="117"/>
      <c r="X5" s="117"/>
    </row>
    <row r="6" spans="1:24" ht="17.25" x14ac:dyDescent="0.2">
      <c r="A6" s="72"/>
      <c r="B6" s="161"/>
      <c r="C6" s="161"/>
      <c r="D6" s="161"/>
      <c r="E6" s="117"/>
      <c r="F6" s="181"/>
      <c r="G6" s="183" t="s">
        <v>39</v>
      </c>
      <c r="H6" s="173"/>
      <c r="I6" s="70"/>
      <c r="J6" s="117"/>
      <c r="K6" s="184"/>
      <c r="L6" s="145"/>
      <c r="M6" s="145"/>
      <c r="N6" s="145"/>
      <c r="O6" s="145"/>
      <c r="P6" s="145"/>
      <c r="Q6" s="145"/>
      <c r="R6" s="145"/>
      <c r="S6" s="145"/>
      <c r="T6" s="145"/>
      <c r="U6" s="117"/>
      <c r="V6" s="117"/>
      <c r="W6" s="117"/>
      <c r="X6" s="117"/>
    </row>
    <row r="7" spans="1:24" ht="17.25" customHeight="1" x14ac:dyDescent="0.2">
      <c r="A7" s="72"/>
      <c r="B7" s="161"/>
      <c r="C7" s="161"/>
      <c r="D7" s="161"/>
      <c r="E7" s="117"/>
      <c r="F7" s="181"/>
      <c r="G7" s="160" t="s">
        <v>11</v>
      </c>
      <c r="H7" s="160"/>
      <c r="I7" s="69"/>
      <c r="J7" s="117"/>
      <c r="K7" s="133">
        <v>4</v>
      </c>
      <c r="L7" s="145" t="s">
        <v>138</v>
      </c>
      <c r="M7" s="145"/>
      <c r="N7" s="145"/>
      <c r="O7" s="145"/>
      <c r="P7" s="145"/>
      <c r="Q7" s="145"/>
      <c r="R7" s="145"/>
      <c r="S7" s="145"/>
      <c r="T7" s="145"/>
      <c r="U7" s="117"/>
      <c r="V7" s="117"/>
      <c r="W7" s="117"/>
      <c r="X7" s="117"/>
    </row>
    <row r="8" spans="1:24" ht="17.25" customHeight="1" x14ac:dyDescent="0.2">
      <c r="A8" s="72"/>
      <c r="B8" s="161"/>
      <c r="C8" s="161"/>
      <c r="D8" s="161"/>
      <c r="E8" s="117"/>
      <c r="F8" s="181"/>
      <c r="G8" s="160" t="s">
        <v>12</v>
      </c>
      <c r="H8" s="160"/>
      <c r="I8" s="69"/>
      <c r="J8" s="117"/>
      <c r="K8" s="133">
        <v>5</v>
      </c>
      <c r="L8" s="145" t="s">
        <v>139</v>
      </c>
      <c r="M8" s="145"/>
      <c r="N8" s="145"/>
      <c r="O8" s="145"/>
      <c r="P8" s="145"/>
      <c r="Q8" s="145"/>
      <c r="R8" s="145"/>
      <c r="S8" s="145"/>
      <c r="T8" s="145"/>
      <c r="U8" s="117"/>
      <c r="V8" s="117"/>
      <c r="W8" s="117"/>
      <c r="X8" s="117"/>
    </row>
    <row r="9" spans="1:24" ht="17.25" x14ac:dyDescent="0.2">
      <c r="A9" s="72"/>
      <c r="B9" s="161"/>
      <c r="C9" s="161"/>
      <c r="D9" s="161"/>
      <c r="E9" s="117"/>
      <c r="F9" s="181"/>
      <c r="G9" s="168" t="s">
        <v>3</v>
      </c>
      <c r="H9" s="168"/>
      <c r="I9" s="132">
        <f>I7+I8</f>
        <v>0</v>
      </c>
      <c r="J9" s="117"/>
      <c r="K9" s="140">
        <v>6</v>
      </c>
      <c r="L9" s="185" t="s">
        <v>140</v>
      </c>
      <c r="M9" s="185"/>
      <c r="N9" s="185"/>
      <c r="O9" s="185"/>
      <c r="P9" s="185"/>
      <c r="Q9" s="185"/>
      <c r="R9" s="185"/>
      <c r="S9" s="185"/>
      <c r="T9" s="185"/>
      <c r="U9" s="117"/>
      <c r="V9" s="117"/>
      <c r="W9" s="117"/>
      <c r="X9" s="117"/>
    </row>
    <row r="10" spans="1:24" ht="17.25" customHeight="1" x14ac:dyDescent="0.2">
      <c r="A10" s="72"/>
      <c r="B10" s="161"/>
      <c r="C10" s="161"/>
      <c r="D10" s="161"/>
      <c r="E10" s="117"/>
      <c r="F10" s="181"/>
      <c r="G10" s="169" t="s">
        <v>4</v>
      </c>
      <c r="H10" s="169"/>
      <c r="I10" s="68"/>
      <c r="J10" s="117"/>
      <c r="K10" s="140">
        <v>7</v>
      </c>
      <c r="L10" s="185" t="s">
        <v>141</v>
      </c>
      <c r="M10" s="185"/>
      <c r="N10" s="185"/>
      <c r="O10" s="185"/>
      <c r="P10" s="185"/>
      <c r="Q10" s="185"/>
      <c r="R10" s="185"/>
      <c r="S10" s="185"/>
      <c r="T10" s="185"/>
      <c r="U10" s="117"/>
      <c r="V10" s="117"/>
      <c r="W10" s="117"/>
      <c r="X10" s="117"/>
    </row>
    <row r="11" spans="1:24" ht="17.25" customHeight="1" x14ac:dyDescent="0.2">
      <c r="A11" s="72"/>
      <c r="B11" s="161"/>
      <c r="C11" s="161"/>
      <c r="D11" s="161"/>
      <c r="E11" s="117"/>
      <c r="F11" s="181"/>
      <c r="G11" s="173" t="s">
        <v>5</v>
      </c>
      <c r="H11" s="173"/>
      <c r="I11" s="70"/>
      <c r="J11" s="117"/>
      <c r="K11" s="187">
        <v>8</v>
      </c>
      <c r="L11" s="186" t="s">
        <v>143</v>
      </c>
      <c r="M11" s="186"/>
      <c r="N11" s="186"/>
      <c r="O11" s="186"/>
      <c r="P11" s="186"/>
      <c r="Q11" s="186"/>
      <c r="R11" s="186"/>
      <c r="S11" s="186"/>
      <c r="T11" s="186"/>
      <c r="U11" s="142"/>
      <c r="V11" s="142"/>
      <c r="W11" s="142"/>
      <c r="X11" s="142"/>
    </row>
    <row r="12" spans="1:24" ht="17.25" x14ac:dyDescent="0.2">
      <c r="A12" s="72"/>
      <c r="B12" s="161"/>
      <c r="C12" s="161"/>
      <c r="D12" s="161"/>
      <c r="E12" s="117"/>
      <c r="F12" s="182"/>
      <c r="G12" s="168" t="s">
        <v>13</v>
      </c>
      <c r="H12" s="168"/>
      <c r="I12" s="132">
        <f>I11+I10+I9+I5+I4+I6</f>
        <v>0</v>
      </c>
      <c r="J12" s="117"/>
      <c r="K12" s="187"/>
      <c r="L12" s="186"/>
      <c r="M12" s="186"/>
      <c r="N12" s="186"/>
      <c r="O12" s="186"/>
      <c r="P12" s="186"/>
      <c r="Q12" s="186"/>
      <c r="R12" s="186"/>
      <c r="S12" s="186"/>
      <c r="T12" s="186"/>
      <c r="U12" s="117"/>
      <c r="V12" s="117"/>
      <c r="W12" s="117"/>
      <c r="X12" s="117"/>
    </row>
    <row r="13" spans="1:24" ht="18" thickBot="1" x14ac:dyDescent="0.25">
      <c r="A13" s="72"/>
      <c r="B13" s="162"/>
      <c r="C13" s="162"/>
      <c r="D13" s="162"/>
      <c r="E13" s="117"/>
      <c r="F13" s="176" t="s">
        <v>61</v>
      </c>
      <c r="G13" s="159" t="s">
        <v>31</v>
      </c>
      <c r="H13" s="160"/>
      <c r="I13" s="69"/>
      <c r="J13" s="117"/>
      <c r="K13" s="117"/>
      <c r="L13" s="117"/>
      <c r="M13" s="117"/>
      <c r="N13" s="117"/>
      <c r="O13" s="117"/>
      <c r="P13" s="117"/>
      <c r="Q13" s="117"/>
      <c r="R13" s="117"/>
      <c r="S13" s="117"/>
      <c r="T13" s="117"/>
      <c r="U13" s="117"/>
      <c r="V13" s="117"/>
      <c r="W13" s="117"/>
      <c r="X13" s="117"/>
    </row>
    <row r="14" spans="1:24" ht="18.75" x14ac:dyDescent="0.2">
      <c r="A14" s="72"/>
      <c r="B14" s="47" t="s">
        <v>93</v>
      </c>
      <c r="C14" s="163"/>
      <c r="D14" s="164"/>
      <c r="E14" s="117"/>
      <c r="F14" s="174"/>
      <c r="G14" s="159" t="s">
        <v>32</v>
      </c>
      <c r="H14" s="160"/>
      <c r="I14" s="69"/>
      <c r="J14" s="117"/>
      <c r="U14" s="117"/>
      <c r="V14" s="117"/>
      <c r="W14" s="117"/>
      <c r="X14" s="117"/>
    </row>
    <row r="15" spans="1:24" ht="17.25" x14ac:dyDescent="0.2">
      <c r="A15" s="72"/>
      <c r="B15" s="48" t="s">
        <v>94</v>
      </c>
      <c r="C15" s="146"/>
      <c r="D15" s="147"/>
      <c r="E15" s="117"/>
      <c r="F15" s="174"/>
      <c r="G15" s="179" t="s">
        <v>33</v>
      </c>
      <c r="H15" s="168"/>
      <c r="I15" s="132">
        <f>I13+I14</f>
        <v>0</v>
      </c>
      <c r="J15" s="117"/>
      <c r="U15" s="117"/>
      <c r="V15" s="117"/>
      <c r="W15" s="117"/>
      <c r="X15" s="117"/>
    </row>
    <row r="16" spans="1:24" ht="17.25" x14ac:dyDescent="0.2">
      <c r="A16" s="72"/>
      <c r="B16" s="48" t="s">
        <v>125</v>
      </c>
      <c r="C16" s="146"/>
      <c r="D16" s="147"/>
      <c r="E16" s="117"/>
      <c r="F16" s="177"/>
      <c r="G16" s="172" t="s">
        <v>51</v>
      </c>
      <c r="H16" s="169"/>
      <c r="I16" s="68"/>
      <c r="J16" s="117"/>
      <c r="U16" s="117"/>
      <c r="V16" s="117"/>
      <c r="W16" s="117"/>
      <c r="X16" s="117"/>
    </row>
    <row r="17" spans="1:24" ht="17.25" x14ac:dyDescent="0.2">
      <c r="A17" s="72"/>
      <c r="B17" s="48" t="s">
        <v>95</v>
      </c>
      <c r="C17" s="148"/>
      <c r="D17" s="149"/>
      <c r="E17" s="117"/>
      <c r="F17" s="178" t="s">
        <v>48</v>
      </c>
      <c r="G17" s="172" t="s">
        <v>55</v>
      </c>
      <c r="H17" s="169"/>
      <c r="I17" s="68"/>
      <c r="J17" s="117"/>
      <c r="K17" s="117"/>
      <c r="L17" s="117"/>
      <c r="M17" s="117"/>
      <c r="N17" s="117"/>
      <c r="O17" s="117"/>
      <c r="P17" s="117"/>
      <c r="Q17" s="117"/>
      <c r="R17" s="117"/>
      <c r="S17" s="117"/>
      <c r="T17" s="117"/>
      <c r="U17" s="117"/>
      <c r="V17" s="117"/>
      <c r="W17" s="117"/>
      <c r="X17" s="117"/>
    </row>
    <row r="18" spans="1:24" ht="17.25" x14ac:dyDescent="0.2">
      <c r="A18" s="72"/>
      <c r="B18" s="48" t="s">
        <v>97</v>
      </c>
      <c r="C18" s="148"/>
      <c r="D18" s="149"/>
      <c r="E18" s="117"/>
      <c r="F18" s="178"/>
      <c r="G18" s="159" t="s">
        <v>59</v>
      </c>
      <c r="H18" s="160"/>
      <c r="I18" s="69"/>
      <c r="J18" s="117"/>
      <c r="K18" s="117"/>
      <c r="L18" s="117"/>
      <c r="M18" s="117"/>
      <c r="N18" s="117"/>
      <c r="O18" s="117"/>
      <c r="P18" s="117"/>
      <c r="Q18" s="117"/>
      <c r="R18" s="117"/>
      <c r="S18" s="117"/>
      <c r="T18" s="117"/>
      <c r="U18" s="117"/>
      <c r="V18" s="117"/>
      <c r="W18" s="117"/>
      <c r="X18" s="117"/>
    </row>
    <row r="19" spans="1:24" ht="18.75" x14ac:dyDescent="0.2">
      <c r="A19" s="72"/>
      <c r="B19" s="48" t="s">
        <v>126</v>
      </c>
      <c r="C19" s="150"/>
      <c r="D19" s="151"/>
      <c r="E19" s="117"/>
      <c r="F19" s="178"/>
      <c r="G19" s="159" t="s">
        <v>53</v>
      </c>
      <c r="H19" s="160"/>
      <c r="I19" s="69"/>
      <c r="J19" s="117"/>
      <c r="K19" s="117"/>
      <c r="L19" s="117"/>
      <c r="M19" s="117"/>
      <c r="N19" s="117"/>
      <c r="O19" s="117"/>
      <c r="P19" s="117"/>
      <c r="Q19" s="117"/>
      <c r="R19" s="117"/>
      <c r="S19" s="117"/>
      <c r="T19" s="117"/>
      <c r="U19" s="117"/>
      <c r="V19" s="117"/>
      <c r="W19" s="117"/>
      <c r="X19" s="117"/>
    </row>
    <row r="20" spans="1:24" ht="17.25" x14ac:dyDescent="0.2">
      <c r="A20" s="72"/>
      <c r="B20" s="152" t="s">
        <v>96</v>
      </c>
      <c r="C20" s="154"/>
      <c r="D20" s="155"/>
      <c r="E20" s="117"/>
      <c r="F20" s="178"/>
      <c r="G20" s="159" t="s">
        <v>54</v>
      </c>
      <c r="H20" s="160"/>
      <c r="I20" s="69"/>
      <c r="J20" s="117"/>
      <c r="K20" s="117"/>
      <c r="L20" s="117"/>
      <c r="M20" s="117"/>
      <c r="N20" s="117"/>
      <c r="O20" s="117"/>
      <c r="P20" s="117"/>
      <c r="Q20" s="117"/>
      <c r="R20" s="117"/>
      <c r="S20" s="117"/>
      <c r="T20" s="117"/>
      <c r="U20" s="117"/>
      <c r="V20" s="117"/>
      <c r="W20" s="117"/>
      <c r="X20" s="117"/>
    </row>
    <row r="21" spans="1:24" ht="17.25" x14ac:dyDescent="0.2">
      <c r="A21" s="72"/>
      <c r="B21" s="152"/>
      <c r="C21" s="154"/>
      <c r="D21" s="155"/>
      <c r="E21" s="117"/>
      <c r="F21" s="178"/>
      <c r="G21" s="179" t="s">
        <v>45</v>
      </c>
      <c r="H21" s="168"/>
      <c r="I21" s="132">
        <f>I19+I20</f>
        <v>0</v>
      </c>
      <c r="J21" s="117"/>
      <c r="K21" s="117"/>
      <c r="L21" s="117"/>
      <c r="M21" s="117"/>
      <c r="N21" s="117"/>
      <c r="O21" s="117"/>
      <c r="P21" s="117"/>
      <c r="Q21" s="117"/>
      <c r="R21" s="117"/>
      <c r="S21" s="117"/>
      <c r="T21" s="117"/>
      <c r="U21" s="117"/>
      <c r="V21" s="117"/>
      <c r="W21" s="117"/>
      <c r="X21" s="117"/>
    </row>
    <row r="22" spans="1:24" ht="17.25" x14ac:dyDescent="0.2">
      <c r="A22" s="72"/>
      <c r="B22" s="152"/>
      <c r="C22" s="154"/>
      <c r="D22" s="155"/>
      <c r="E22" s="117"/>
      <c r="F22" s="174" t="s">
        <v>62</v>
      </c>
      <c r="G22" s="172" t="s">
        <v>58</v>
      </c>
      <c r="H22" s="169"/>
      <c r="I22" s="68"/>
      <c r="J22" s="117"/>
      <c r="K22" s="117"/>
      <c r="L22" s="117"/>
      <c r="M22" s="117"/>
      <c r="N22" s="117"/>
      <c r="O22" s="117"/>
      <c r="P22" s="117"/>
      <c r="Q22" s="117"/>
      <c r="R22" s="117"/>
      <c r="S22" s="117"/>
      <c r="T22" s="117"/>
      <c r="U22" s="117"/>
      <c r="V22" s="117"/>
      <c r="W22" s="117"/>
      <c r="X22" s="117"/>
    </row>
    <row r="23" spans="1:24" ht="17.25" x14ac:dyDescent="0.2">
      <c r="A23" s="72"/>
      <c r="B23" s="152"/>
      <c r="C23" s="154"/>
      <c r="D23" s="155"/>
      <c r="E23" s="117"/>
      <c r="F23" s="174"/>
      <c r="G23" s="159" t="s">
        <v>56</v>
      </c>
      <c r="H23" s="160"/>
      <c r="I23" s="69"/>
      <c r="J23" s="117"/>
      <c r="K23" s="117"/>
      <c r="L23" s="117"/>
      <c r="M23" s="117"/>
      <c r="N23" s="117"/>
      <c r="O23" s="117"/>
      <c r="P23" s="117"/>
      <c r="Q23" s="117"/>
      <c r="R23" s="117"/>
      <c r="S23" s="117"/>
      <c r="T23" s="117"/>
      <c r="U23" s="117"/>
      <c r="V23" s="117"/>
      <c r="W23" s="117"/>
      <c r="X23" s="117"/>
    </row>
    <row r="24" spans="1:24" ht="18" thickBot="1" x14ac:dyDescent="0.25">
      <c r="A24" s="72"/>
      <c r="B24" s="152"/>
      <c r="C24" s="154"/>
      <c r="D24" s="155"/>
      <c r="E24" s="117"/>
      <c r="F24" s="175"/>
      <c r="G24" s="170" t="s">
        <v>57</v>
      </c>
      <c r="H24" s="171"/>
      <c r="I24" s="71"/>
      <c r="J24" s="117"/>
      <c r="K24" s="117"/>
      <c r="L24" s="117"/>
      <c r="M24" s="117"/>
      <c r="N24" s="117"/>
      <c r="O24" s="117"/>
      <c r="P24" s="117"/>
      <c r="Q24" s="117"/>
      <c r="R24" s="117"/>
      <c r="S24" s="117"/>
      <c r="T24" s="117"/>
      <c r="U24" s="117"/>
      <c r="V24" s="117"/>
      <c r="W24" s="117"/>
      <c r="X24" s="117"/>
    </row>
    <row r="25" spans="1:24" x14ac:dyDescent="0.2">
      <c r="A25" s="72"/>
      <c r="B25" s="152"/>
      <c r="C25" s="154"/>
      <c r="D25" s="155"/>
      <c r="E25" s="117"/>
      <c r="F25" s="117"/>
      <c r="G25" s="117"/>
      <c r="H25" s="117"/>
      <c r="I25" s="117"/>
      <c r="J25" s="117"/>
      <c r="K25" s="117"/>
      <c r="L25" s="117"/>
      <c r="M25" s="117"/>
      <c r="N25" s="117"/>
      <c r="O25" s="117"/>
      <c r="P25" s="117"/>
      <c r="Q25" s="117"/>
      <c r="R25" s="117"/>
      <c r="S25" s="117"/>
      <c r="T25" s="117"/>
      <c r="U25" s="117"/>
      <c r="V25" s="117"/>
      <c r="W25" s="117"/>
      <c r="X25" s="117"/>
    </row>
    <row r="26" spans="1:24" x14ac:dyDescent="0.2">
      <c r="A26" s="72"/>
      <c r="B26" s="152"/>
      <c r="C26" s="154"/>
      <c r="D26" s="155"/>
      <c r="E26" s="117"/>
      <c r="F26" s="117"/>
      <c r="G26" s="117"/>
      <c r="H26" s="117"/>
      <c r="I26" s="117"/>
      <c r="J26" s="117"/>
      <c r="K26" s="117"/>
      <c r="L26" s="117"/>
      <c r="M26" s="117"/>
      <c r="N26" s="117"/>
      <c r="O26" s="117"/>
      <c r="P26" s="117"/>
      <c r="Q26" s="117"/>
      <c r="R26" s="117"/>
      <c r="S26" s="117"/>
      <c r="T26" s="117"/>
      <c r="U26" s="117"/>
      <c r="V26" s="117"/>
      <c r="W26" s="117"/>
      <c r="X26" s="117"/>
    </row>
    <row r="27" spans="1:24" x14ac:dyDescent="0.2">
      <c r="A27" s="72"/>
      <c r="B27" s="152"/>
      <c r="C27" s="154"/>
      <c r="D27" s="155"/>
      <c r="E27" s="117"/>
      <c r="F27" s="117"/>
      <c r="G27" s="117"/>
      <c r="H27" s="117"/>
      <c r="I27" s="117"/>
      <c r="J27" s="117"/>
      <c r="K27" s="117"/>
      <c r="L27" s="117"/>
      <c r="M27" s="117"/>
      <c r="N27" s="117"/>
      <c r="O27" s="117"/>
      <c r="P27" s="117"/>
      <c r="Q27" s="117"/>
      <c r="R27" s="117"/>
      <c r="S27" s="117"/>
      <c r="T27" s="117"/>
      <c r="U27" s="117"/>
      <c r="V27" s="117"/>
      <c r="W27" s="117"/>
      <c r="X27" s="117"/>
    </row>
    <row r="28" spans="1:24" x14ac:dyDescent="0.2">
      <c r="A28" s="72"/>
      <c r="B28" s="152"/>
      <c r="C28" s="154"/>
      <c r="D28" s="155"/>
      <c r="E28" s="117"/>
      <c r="F28" s="117"/>
      <c r="G28" s="117"/>
      <c r="H28" s="117"/>
      <c r="I28" s="117"/>
      <c r="J28" s="117"/>
      <c r="K28" s="117"/>
      <c r="L28" s="117"/>
      <c r="M28" s="117"/>
      <c r="N28" s="117"/>
      <c r="O28" s="117"/>
      <c r="P28" s="117"/>
      <c r="Q28" s="117"/>
      <c r="R28" s="117"/>
      <c r="S28" s="117"/>
      <c r="T28" s="117"/>
      <c r="U28" s="117"/>
      <c r="V28" s="117"/>
      <c r="W28" s="117"/>
      <c r="X28" s="117"/>
    </row>
    <row r="29" spans="1:24" x14ac:dyDescent="0.2">
      <c r="A29" s="72"/>
      <c r="B29" s="152"/>
      <c r="C29" s="154"/>
      <c r="D29" s="155"/>
      <c r="E29" s="117"/>
      <c r="F29" s="117"/>
      <c r="G29" s="117"/>
      <c r="H29" s="117"/>
      <c r="I29" s="117"/>
      <c r="J29" s="117"/>
      <c r="K29" s="117"/>
      <c r="L29" s="117"/>
      <c r="M29" s="117"/>
      <c r="N29" s="117"/>
      <c r="O29" s="117"/>
      <c r="P29" s="117"/>
      <c r="Q29" s="117"/>
      <c r="R29" s="117"/>
      <c r="S29" s="117"/>
      <c r="T29" s="117"/>
      <c r="U29" s="117"/>
      <c r="V29" s="117"/>
      <c r="W29" s="117"/>
      <c r="X29" s="117"/>
    </row>
    <row r="30" spans="1:24" ht="15" thickBot="1" x14ac:dyDescent="0.25">
      <c r="A30" s="72"/>
      <c r="B30" s="153"/>
      <c r="C30" s="156"/>
      <c r="D30" s="157"/>
      <c r="E30" s="117"/>
      <c r="F30" s="117"/>
      <c r="G30" s="117"/>
      <c r="H30" s="117"/>
      <c r="I30" s="117"/>
      <c r="J30" s="117"/>
      <c r="K30" s="117"/>
      <c r="L30" s="117"/>
      <c r="M30" s="117"/>
      <c r="N30" s="117"/>
      <c r="O30" s="117"/>
      <c r="P30" s="117"/>
      <c r="Q30" s="117"/>
      <c r="R30" s="117"/>
      <c r="S30" s="117"/>
      <c r="T30" s="117"/>
      <c r="U30" s="117"/>
      <c r="V30" s="117"/>
      <c r="W30" s="117"/>
      <c r="X30" s="117"/>
    </row>
    <row r="31" spans="1:24" x14ac:dyDescent="0.2">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row>
    <row r="32" spans="1:24" x14ac:dyDescent="0.2">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row>
    <row r="33" spans="1:24" x14ac:dyDescent="0.2">
      <c r="A33" s="117"/>
      <c r="B33" s="117"/>
      <c r="C33" s="117"/>
      <c r="D33" s="117"/>
      <c r="E33" s="117"/>
      <c r="F33" s="117"/>
      <c r="G33" s="117"/>
      <c r="H33" s="117"/>
      <c r="I33" s="117"/>
      <c r="J33" s="117"/>
      <c r="K33" s="117"/>
      <c r="L33" s="117"/>
      <c r="M33" s="117"/>
      <c r="N33" s="117"/>
      <c r="O33" s="117"/>
      <c r="P33" s="117"/>
      <c r="Q33" s="117"/>
      <c r="R33" s="117"/>
      <c r="S33" s="117"/>
      <c r="T33" s="117"/>
      <c r="U33" s="117"/>
      <c r="V33" s="117"/>
      <c r="W33" s="117"/>
      <c r="X33" s="117"/>
    </row>
    <row r="34" spans="1:24" x14ac:dyDescent="0.2">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row>
    <row r="35" spans="1:24" x14ac:dyDescent="0.2">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row>
    <row r="36" spans="1:24" x14ac:dyDescent="0.2">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row>
    <row r="37" spans="1:24" x14ac:dyDescent="0.2">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row>
    <row r="38" spans="1:24" x14ac:dyDescent="0.2">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row>
    <row r="39" spans="1:24" x14ac:dyDescent="0.2">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row>
    <row r="40" spans="1:24" x14ac:dyDescent="0.2">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row>
    <row r="41" spans="1:24" x14ac:dyDescent="0.2">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row>
    <row r="42" spans="1:24" x14ac:dyDescent="0.2">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row>
    <row r="43" spans="1:24" x14ac:dyDescent="0.2">
      <c r="A43" s="117"/>
      <c r="B43" s="117"/>
      <c r="C43" s="117"/>
      <c r="D43" s="117"/>
      <c r="E43" s="117"/>
      <c r="F43" s="117"/>
      <c r="G43" s="117"/>
      <c r="H43" s="117"/>
      <c r="I43" s="117"/>
      <c r="J43" s="117"/>
      <c r="K43" s="117"/>
      <c r="L43" s="117"/>
      <c r="M43" s="117"/>
      <c r="N43" s="117"/>
      <c r="O43" s="117"/>
      <c r="P43" s="117"/>
      <c r="Q43" s="117"/>
      <c r="R43" s="117"/>
      <c r="S43" s="117"/>
      <c r="T43" s="117"/>
      <c r="U43" s="117"/>
      <c r="V43" s="117"/>
      <c r="W43" s="117"/>
      <c r="X43" s="117"/>
    </row>
    <row r="44" spans="1:24" x14ac:dyDescent="0.2">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row>
    <row r="45" spans="1:24" x14ac:dyDescent="0.2">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row>
    <row r="46" spans="1:24" x14ac:dyDescent="0.2">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row>
    <row r="47" spans="1:24" x14ac:dyDescent="0.2">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row>
    <row r="48" spans="1:24" x14ac:dyDescent="0.2">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row>
    <row r="49" spans="1:24" x14ac:dyDescent="0.2">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row>
  </sheetData>
  <sheetProtection algorithmName="SHA-512" hashValue="X8zYObRwneYnMAhwBKrG45qYBjy47bOn5uArW1xBr8cgUaC5kiV+fbGuS12xnZPiO22tibA59QKrWqMwPjjEFQ==" saltValue="bDEZAP/P2Ks9hs3azrsV2A==" spinCount="100000" sheet="1" objects="1" scenarios="1" selectLockedCells="1"/>
  <mergeCells count="47">
    <mergeCell ref="L11:T12"/>
    <mergeCell ref="K11:K12"/>
    <mergeCell ref="L9:T9"/>
    <mergeCell ref="L7:T7"/>
    <mergeCell ref="L8:T8"/>
    <mergeCell ref="F22:F24"/>
    <mergeCell ref="F13:F16"/>
    <mergeCell ref="F17:F21"/>
    <mergeCell ref="G18:H18"/>
    <mergeCell ref="G19:H19"/>
    <mergeCell ref="G20:H20"/>
    <mergeCell ref="G15:H15"/>
    <mergeCell ref="G21:H21"/>
    <mergeCell ref="G22:H22"/>
    <mergeCell ref="G23:H23"/>
    <mergeCell ref="C18:D18"/>
    <mergeCell ref="C19:D19"/>
    <mergeCell ref="B20:B30"/>
    <mergeCell ref="C20:D30"/>
    <mergeCell ref="G3:H3"/>
    <mergeCell ref="G13:H13"/>
    <mergeCell ref="G14:H14"/>
    <mergeCell ref="B2:D13"/>
    <mergeCell ref="C14:D14"/>
    <mergeCell ref="F2:I2"/>
    <mergeCell ref="G9:H9"/>
    <mergeCell ref="G10:H10"/>
    <mergeCell ref="G24:H24"/>
    <mergeCell ref="G16:H16"/>
    <mergeCell ref="G17:H17"/>
    <mergeCell ref="C15:D15"/>
    <mergeCell ref="K2:T2"/>
    <mergeCell ref="L3:T3"/>
    <mergeCell ref="L4:T4"/>
    <mergeCell ref="C16:D16"/>
    <mergeCell ref="C17:D17"/>
    <mergeCell ref="G11:H11"/>
    <mergeCell ref="G12:H12"/>
    <mergeCell ref="F4:F12"/>
    <mergeCell ref="G6:H6"/>
    <mergeCell ref="G4:H4"/>
    <mergeCell ref="L5:T6"/>
    <mergeCell ref="K5:K6"/>
    <mergeCell ref="G5:H5"/>
    <mergeCell ref="G7:H7"/>
    <mergeCell ref="G8:H8"/>
    <mergeCell ref="L10:T10"/>
  </mergeCell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D7954-1D5D-45A2-A887-22B537257DD0}">
  <dimension ref="A1:BO89"/>
  <sheetViews>
    <sheetView showGridLines="0" rightToLeft="1" zoomScaleNormal="100" workbookViewId="0">
      <selection activeCell="C19" sqref="C19:D29"/>
    </sheetView>
  </sheetViews>
  <sheetFormatPr defaultRowHeight="14.25" x14ac:dyDescent="0.2"/>
  <cols>
    <col min="1" max="1" width="1.625" customWidth="1"/>
    <col min="2" max="2" width="9.75" customWidth="1"/>
    <col min="3" max="4" width="18.625" customWidth="1"/>
    <col min="5" max="5" width="1.625" customWidth="1"/>
    <col min="30" max="30" width="8.625" customWidth="1"/>
    <col min="34" max="34" width="10.375" customWidth="1"/>
  </cols>
  <sheetData>
    <row r="1" spans="1:38" ht="9" customHeight="1" x14ac:dyDescent="0.2">
      <c r="A1" s="127"/>
      <c r="B1" s="190"/>
      <c r="C1" s="190"/>
      <c r="D1" s="190"/>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17"/>
      <c r="AF1" s="117"/>
      <c r="AG1" s="117"/>
      <c r="AH1" s="117"/>
      <c r="AI1" s="117"/>
      <c r="AJ1" s="117"/>
      <c r="AK1" s="117"/>
      <c r="AL1" s="117"/>
    </row>
    <row r="2" spans="1:38" ht="14.25" customHeight="1" x14ac:dyDescent="0.2">
      <c r="A2" s="117"/>
      <c r="B2" s="190"/>
      <c r="C2" s="190"/>
      <c r="D2" s="190"/>
      <c r="E2" s="117"/>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17"/>
      <c r="AJ2" s="127"/>
      <c r="AK2" s="117"/>
      <c r="AL2" s="117"/>
    </row>
    <row r="3" spans="1:38" ht="14.25" customHeight="1" x14ac:dyDescent="0.2">
      <c r="A3" s="117"/>
      <c r="B3" s="190"/>
      <c r="C3" s="190"/>
      <c r="D3" s="190"/>
      <c r="E3" s="117"/>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17"/>
      <c r="AJ3" s="127"/>
      <c r="AK3" s="117"/>
      <c r="AL3" s="117"/>
    </row>
    <row r="4" spans="1:38" ht="14.25" customHeight="1" x14ac:dyDescent="0.2">
      <c r="A4" s="117"/>
      <c r="B4" s="190"/>
      <c r="C4" s="190"/>
      <c r="D4" s="190"/>
      <c r="E4" s="117"/>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17"/>
      <c r="AJ4" s="127"/>
      <c r="AK4" s="117"/>
      <c r="AL4" s="117"/>
    </row>
    <row r="5" spans="1:38" ht="14.25" customHeight="1" x14ac:dyDescent="0.2">
      <c r="A5" s="117"/>
      <c r="B5" s="190"/>
      <c r="C5" s="190"/>
      <c r="D5" s="190"/>
      <c r="E5" s="117"/>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17"/>
      <c r="AJ5" s="127"/>
      <c r="AK5" s="117"/>
      <c r="AL5" s="117"/>
    </row>
    <row r="6" spans="1:38" ht="14.25" customHeight="1" x14ac:dyDescent="0.2">
      <c r="A6" s="117"/>
      <c r="B6" s="190"/>
      <c r="C6" s="190"/>
      <c r="D6" s="190"/>
      <c r="E6" s="117"/>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17"/>
      <c r="AJ6" s="127"/>
      <c r="AK6" s="117"/>
      <c r="AL6" s="117"/>
    </row>
    <row r="7" spans="1:38" ht="14.25" customHeight="1" x14ac:dyDescent="0.2">
      <c r="A7" s="117"/>
      <c r="B7" s="190"/>
      <c r="C7" s="190"/>
      <c r="D7" s="190"/>
      <c r="E7" s="117"/>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17"/>
      <c r="AJ7" s="127"/>
      <c r="AK7" s="117"/>
      <c r="AL7" s="117"/>
    </row>
    <row r="8" spans="1:38" ht="14.25" customHeight="1" x14ac:dyDescent="0.2">
      <c r="A8" s="117"/>
      <c r="B8" s="190"/>
      <c r="C8" s="190"/>
      <c r="D8" s="190"/>
      <c r="E8" s="117"/>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17"/>
      <c r="AJ8" s="127"/>
      <c r="AK8" s="117"/>
      <c r="AL8" s="117"/>
    </row>
    <row r="9" spans="1:38" ht="14.25" customHeight="1" x14ac:dyDescent="0.2">
      <c r="A9" s="117"/>
      <c r="B9" s="190"/>
      <c r="C9" s="190"/>
      <c r="D9" s="190"/>
      <c r="E9" s="117"/>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17"/>
      <c r="AJ9" s="127"/>
      <c r="AK9" s="117"/>
      <c r="AL9" s="117"/>
    </row>
    <row r="10" spans="1:38" ht="14.25" customHeight="1" x14ac:dyDescent="0.2">
      <c r="A10" s="117"/>
      <c r="B10" s="190"/>
      <c r="C10" s="190"/>
      <c r="D10" s="190"/>
      <c r="E10" s="117"/>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17"/>
      <c r="AJ10" s="127"/>
      <c r="AK10" s="117"/>
      <c r="AL10" s="117"/>
    </row>
    <row r="11" spans="1:38" ht="14.25" customHeight="1" x14ac:dyDescent="0.2">
      <c r="A11" s="117"/>
      <c r="B11" s="190"/>
      <c r="C11" s="190"/>
      <c r="D11" s="190"/>
      <c r="E11" s="117"/>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17"/>
      <c r="AJ11" s="127"/>
      <c r="AK11" s="117"/>
      <c r="AL11" s="117"/>
    </row>
    <row r="12" spans="1:38" ht="15" customHeight="1" thickBot="1" x14ac:dyDescent="0.25">
      <c r="A12" s="117"/>
      <c r="B12" s="191"/>
      <c r="C12" s="191"/>
      <c r="D12" s="191"/>
      <c r="E12" s="117"/>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17"/>
      <c r="AJ12" s="127"/>
      <c r="AK12" s="117"/>
      <c r="AL12" s="117"/>
    </row>
    <row r="13" spans="1:38" ht="18.75" x14ac:dyDescent="0.2">
      <c r="A13" s="117"/>
      <c r="B13" s="47" t="s">
        <v>93</v>
      </c>
      <c r="C13" s="192">
        <f>'صفحة الإدخال'!C14:D14</f>
        <v>0</v>
      </c>
      <c r="D13" s="193"/>
      <c r="E13" s="117"/>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17"/>
      <c r="AJ13" s="127"/>
      <c r="AK13" s="117"/>
      <c r="AL13" s="117"/>
    </row>
    <row r="14" spans="1:38" ht="17.25" x14ac:dyDescent="0.2">
      <c r="A14" s="117"/>
      <c r="B14" s="48" t="s">
        <v>94</v>
      </c>
      <c r="C14" s="194">
        <f>'صفحة الإدخال'!C15:D15</f>
        <v>0</v>
      </c>
      <c r="D14" s="195"/>
      <c r="E14" s="117"/>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17"/>
      <c r="AJ14" s="127"/>
      <c r="AK14" s="117"/>
      <c r="AL14" s="117"/>
    </row>
    <row r="15" spans="1:38" ht="17.25" x14ac:dyDescent="0.2">
      <c r="A15" s="117"/>
      <c r="B15" s="48" t="s">
        <v>125</v>
      </c>
      <c r="C15" s="194">
        <f>'صفحة الإدخال'!C16:D16</f>
        <v>0</v>
      </c>
      <c r="D15" s="195"/>
      <c r="E15" s="117"/>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17"/>
      <c r="AJ15" s="127"/>
      <c r="AK15" s="117"/>
      <c r="AL15" s="117"/>
    </row>
    <row r="16" spans="1:38" ht="17.25" x14ac:dyDescent="0.2">
      <c r="A16" s="117"/>
      <c r="B16" s="48" t="s">
        <v>95</v>
      </c>
      <c r="C16" s="196">
        <f>'صفحة الإدخال'!C17:D17</f>
        <v>0</v>
      </c>
      <c r="D16" s="197"/>
      <c r="E16" s="117"/>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17"/>
      <c r="AJ16" s="127"/>
      <c r="AK16" s="117"/>
      <c r="AL16" s="117"/>
    </row>
    <row r="17" spans="1:67" ht="17.25" x14ac:dyDescent="0.2">
      <c r="A17" s="117"/>
      <c r="B17" s="48" t="s">
        <v>97</v>
      </c>
      <c r="C17" s="196">
        <f>'صفحة الإدخال'!C18:D18</f>
        <v>0</v>
      </c>
      <c r="D17" s="197"/>
      <c r="E17" s="117"/>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17"/>
      <c r="AJ17" s="127"/>
      <c r="AK17" s="117"/>
      <c r="AL17" s="117"/>
    </row>
    <row r="18" spans="1:67" ht="18.75" x14ac:dyDescent="0.2">
      <c r="A18" s="117"/>
      <c r="B18" s="48" t="s">
        <v>126</v>
      </c>
      <c r="C18" s="188">
        <f>'صفحة الإدخال'!C19:D19</f>
        <v>0</v>
      </c>
      <c r="D18" s="189"/>
      <c r="E18" s="11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17"/>
      <c r="AJ18" s="127"/>
      <c r="AK18" s="117"/>
      <c r="AL18" s="117"/>
    </row>
    <row r="19" spans="1:67" x14ac:dyDescent="0.2">
      <c r="A19" s="117"/>
      <c r="B19" s="152" t="s">
        <v>96</v>
      </c>
      <c r="C19" s="154"/>
      <c r="D19" s="155"/>
      <c r="E19" s="11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17"/>
      <c r="AJ19" s="127"/>
      <c r="AK19" s="117"/>
      <c r="AL19" s="117"/>
    </row>
    <row r="20" spans="1:67" x14ac:dyDescent="0.2">
      <c r="A20" s="117"/>
      <c r="B20" s="152"/>
      <c r="C20" s="154"/>
      <c r="D20" s="155"/>
      <c r="E20" s="117"/>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17"/>
      <c r="AJ20" s="127"/>
      <c r="AK20" s="117"/>
      <c r="AL20" s="117"/>
    </row>
    <row r="21" spans="1:67" x14ac:dyDescent="0.2">
      <c r="A21" s="117"/>
      <c r="B21" s="152"/>
      <c r="C21" s="154"/>
      <c r="D21" s="155"/>
      <c r="E21" s="117"/>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17"/>
      <c r="AJ21" s="127"/>
      <c r="AK21" s="117"/>
      <c r="AL21" s="117"/>
    </row>
    <row r="22" spans="1:67" x14ac:dyDescent="0.2">
      <c r="A22" s="117"/>
      <c r="B22" s="152"/>
      <c r="C22" s="154"/>
      <c r="D22" s="155"/>
      <c r="E22" s="11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17"/>
      <c r="AJ22" s="127"/>
      <c r="AK22" s="117"/>
      <c r="AL22" s="117"/>
    </row>
    <row r="23" spans="1:67" x14ac:dyDescent="0.2">
      <c r="A23" s="117"/>
      <c r="B23" s="152"/>
      <c r="C23" s="154"/>
      <c r="D23" s="155"/>
      <c r="E23" s="11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17"/>
      <c r="AJ23" s="127"/>
      <c r="AK23" s="117"/>
      <c r="AL23" s="117"/>
    </row>
    <row r="24" spans="1:67" x14ac:dyDescent="0.2">
      <c r="A24" s="117"/>
      <c r="B24" s="152"/>
      <c r="C24" s="154"/>
      <c r="D24" s="155"/>
      <c r="E24" s="11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17"/>
      <c r="AJ24" s="127"/>
      <c r="AK24" s="117"/>
      <c r="AL24" s="117"/>
    </row>
    <row r="25" spans="1:67" x14ac:dyDescent="0.2">
      <c r="A25" s="117"/>
      <c r="B25" s="152"/>
      <c r="C25" s="154"/>
      <c r="D25" s="155"/>
      <c r="E25" s="11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17"/>
      <c r="AJ25" s="117"/>
      <c r="AK25" s="129"/>
      <c r="AL25" s="12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row>
    <row r="26" spans="1:67" x14ac:dyDescent="0.2">
      <c r="A26" s="117"/>
      <c r="B26" s="152"/>
      <c r="C26" s="154"/>
      <c r="D26" s="155"/>
      <c r="E26" s="11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17"/>
      <c r="AJ26" s="117"/>
      <c r="AK26" s="129"/>
      <c r="AL26" s="12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row>
    <row r="27" spans="1:67" x14ac:dyDescent="0.2">
      <c r="A27" s="117"/>
      <c r="B27" s="152"/>
      <c r="C27" s="154"/>
      <c r="D27" s="155"/>
      <c r="E27" s="11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17"/>
      <c r="AJ27" s="117"/>
      <c r="AK27" s="129"/>
      <c r="AL27" s="12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row>
    <row r="28" spans="1:67" x14ac:dyDescent="0.2">
      <c r="A28" s="117"/>
      <c r="B28" s="152"/>
      <c r="C28" s="154"/>
      <c r="D28" s="155"/>
      <c r="E28" s="11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17"/>
      <c r="AJ28" s="117"/>
      <c r="AK28" s="129"/>
      <c r="AL28" s="12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row>
    <row r="29" spans="1:67" ht="15" thickBot="1" x14ac:dyDescent="0.25">
      <c r="A29" s="117"/>
      <c r="B29" s="153"/>
      <c r="C29" s="156"/>
      <c r="D29" s="157"/>
      <c r="E29" s="11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17"/>
      <c r="AJ29" s="117"/>
      <c r="AK29" s="129"/>
      <c r="AL29" s="12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row>
    <row r="30" spans="1:67" ht="6.75" customHeight="1" x14ac:dyDescent="0.2">
      <c r="A30" s="117"/>
      <c r="B30" s="117"/>
      <c r="C30" s="117"/>
      <c r="D30" s="117"/>
      <c r="E30" s="11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17"/>
      <c r="AJ30" s="117"/>
      <c r="AK30" s="129"/>
      <c r="AL30" s="12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row>
    <row r="31" spans="1:67" x14ac:dyDescent="0.2">
      <c r="A31" s="117"/>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17"/>
      <c r="AJ31" s="117"/>
      <c r="AK31" s="129"/>
      <c r="AL31" s="12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row>
    <row r="32" spans="1:67" x14ac:dyDescent="0.2">
      <c r="A32" s="117"/>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17"/>
      <c r="AJ32" s="117"/>
      <c r="AK32" s="129"/>
      <c r="AL32" s="12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row>
    <row r="33" spans="1:67" x14ac:dyDescent="0.2">
      <c r="A33" s="117"/>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17"/>
      <c r="AJ33" s="117"/>
      <c r="AK33" s="129"/>
      <c r="AL33" s="12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row>
    <row r="34" spans="1:67" x14ac:dyDescent="0.2">
      <c r="A34" s="117"/>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17"/>
      <c r="AJ34" s="117"/>
      <c r="AK34" s="129"/>
      <c r="AL34" s="12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row>
    <row r="35" spans="1:67" x14ac:dyDescent="0.2">
      <c r="A35" s="117"/>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17"/>
      <c r="AJ35" s="117"/>
      <c r="AK35" s="129"/>
      <c r="AL35" s="12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row>
    <row r="36" spans="1:67" x14ac:dyDescent="0.2">
      <c r="A36" s="117"/>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17"/>
      <c r="AJ36" s="117"/>
      <c r="AK36" s="129"/>
      <c r="AL36" s="12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row>
    <row r="37" spans="1:67" x14ac:dyDescent="0.2">
      <c r="A37" s="117"/>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17"/>
      <c r="AJ37" s="117"/>
      <c r="AK37" s="129"/>
      <c r="AL37" s="12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row>
    <row r="38" spans="1:67" x14ac:dyDescent="0.2">
      <c r="A38" s="117"/>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17"/>
      <c r="AJ38" s="117"/>
      <c r="AK38" s="129"/>
      <c r="AL38" s="12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row>
    <row r="39" spans="1:67" x14ac:dyDescent="0.2">
      <c r="A39" s="117"/>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17"/>
      <c r="AJ39" s="117"/>
      <c r="AK39" s="129"/>
      <c r="AL39" s="12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row>
    <row r="40" spans="1:67" x14ac:dyDescent="0.2">
      <c r="A40" s="117"/>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17"/>
      <c r="AJ40" s="117"/>
      <c r="AK40" s="129"/>
      <c r="AL40" s="12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row>
    <row r="41" spans="1:67" x14ac:dyDescent="0.2">
      <c r="A41" s="117"/>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17"/>
      <c r="AJ41" s="127"/>
      <c r="AK41" s="129"/>
      <c r="AL41" s="12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row>
    <row r="42" spans="1:67" x14ac:dyDescent="0.2">
      <c r="A42" s="117"/>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17"/>
      <c r="AJ42" s="127"/>
      <c r="AK42" s="129"/>
      <c r="AL42" s="12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row>
    <row r="43" spans="1:67" x14ac:dyDescent="0.2">
      <c r="A43" s="117"/>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17"/>
      <c r="AJ43" s="127"/>
      <c r="AK43" s="129"/>
      <c r="AL43" s="12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row>
    <row r="44" spans="1:67" x14ac:dyDescent="0.2">
      <c r="A44" s="117"/>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17"/>
      <c r="AJ44" s="127"/>
      <c r="AK44" s="129"/>
      <c r="AL44" s="12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row>
    <row r="45" spans="1:67" x14ac:dyDescent="0.2">
      <c r="A45" s="117"/>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17"/>
      <c r="AJ45" s="127"/>
      <c r="AK45" s="129"/>
      <c r="AL45" s="12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row>
    <row r="46" spans="1:67" x14ac:dyDescent="0.2">
      <c r="A46" s="117"/>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17"/>
      <c r="AJ46" s="127"/>
      <c r="AK46" s="129"/>
      <c r="AL46" s="12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row>
    <row r="47" spans="1:67" x14ac:dyDescent="0.2">
      <c r="A47" s="117"/>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17"/>
      <c r="AJ47" s="127"/>
      <c r="AK47" s="129"/>
      <c r="AL47" s="12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row>
    <row r="48" spans="1:67" x14ac:dyDescent="0.2">
      <c r="A48" s="117"/>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17"/>
      <c r="AJ48" s="127"/>
      <c r="AK48" s="129"/>
      <c r="AL48" s="12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row>
    <row r="49" spans="1:67" x14ac:dyDescent="0.2">
      <c r="A49" s="117"/>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17"/>
      <c r="AJ49" s="127"/>
      <c r="AK49" s="129"/>
      <c r="AL49" s="12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row>
    <row r="50" spans="1:67" x14ac:dyDescent="0.2">
      <c r="A50" s="117"/>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17"/>
      <c r="AJ50" s="127"/>
      <c r="AK50" s="129"/>
      <c r="AL50" s="12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row>
    <row r="51" spans="1:67" x14ac:dyDescent="0.2">
      <c r="A51" s="117"/>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17"/>
      <c r="AJ51" s="117"/>
      <c r="AK51" s="129"/>
      <c r="AL51" s="12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row>
    <row r="52" spans="1:67" x14ac:dyDescent="0.2">
      <c r="A52" s="117"/>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17"/>
      <c r="AJ52" s="117"/>
      <c r="AK52" s="129"/>
      <c r="AL52" s="12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row>
    <row r="53" spans="1:67" x14ac:dyDescent="0.2">
      <c r="A53" s="117"/>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17"/>
      <c r="AJ53" s="117"/>
      <c r="AK53" s="129"/>
      <c r="AL53" s="12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row>
    <row r="54" spans="1:67" x14ac:dyDescent="0.2">
      <c r="A54" s="117"/>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17"/>
      <c r="AJ54" s="117"/>
      <c r="AK54" s="129"/>
      <c r="AL54" s="12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row>
    <row r="55" spans="1:67" x14ac:dyDescent="0.2">
      <c r="A55" s="117"/>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17"/>
      <c r="AJ55" s="117"/>
      <c r="AK55" s="129"/>
      <c r="AL55" s="12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row>
    <row r="56" spans="1:67" x14ac:dyDescent="0.2">
      <c r="A56" s="117"/>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17"/>
      <c r="AJ56" s="117"/>
      <c r="AK56" s="129"/>
      <c r="AL56" s="12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row>
    <row r="57" spans="1:67" x14ac:dyDescent="0.2">
      <c r="A57" s="117"/>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17"/>
      <c r="AJ57" s="117"/>
      <c r="AK57" s="129"/>
      <c r="AL57" s="12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row>
    <row r="58" spans="1:67" x14ac:dyDescent="0.2">
      <c r="A58" s="117"/>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17"/>
      <c r="AJ58" s="117"/>
      <c r="AK58" s="129"/>
      <c r="AL58" s="12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row>
    <row r="59" spans="1:67" x14ac:dyDescent="0.2">
      <c r="A59" s="117"/>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17"/>
      <c r="AJ59" s="117"/>
      <c r="AK59" s="129"/>
      <c r="AL59" s="12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row>
    <row r="60" spans="1:67" x14ac:dyDescent="0.2">
      <c r="A60" s="117"/>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17"/>
      <c r="AJ60" s="117"/>
      <c r="AK60" s="129"/>
      <c r="AL60" s="12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row>
    <row r="61" spans="1:67" x14ac:dyDescent="0.2">
      <c r="A61" s="117"/>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17"/>
      <c r="AJ61" s="117"/>
      <c r="AK61" s="129"/>
      <c r="AL61" s="12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row>
    <row r="62" spans="1:67" x14ac:dyDescent="0.2">
      <c r="A62" s="117"/>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17"/>
      <c r="AJ62" s="117"/>
      <c r="AK62" s="129"/>
      <c r="AL62" s="12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row>
    <row r="63" spans="1:67" x14ac:dyDescent="0.2">
      <c r="A63" s="117"/>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17"/>
      <c r="AJ63" s="117"/>
      <c r="AK63" s="129"/>
      <c r="AL63" s="12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row>
    <row r="64" spans="1:67" x14ac:dyDescent="0.2">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29"/>
      <c r="AL64" s="12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row>
    <row r="65" spans="1:67" x14ac:dyDescent="0.2">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29"/>
      <c r="AL65" s="12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row>
    <row r="66" spans="1:67" x14ac:dyDescent="0.2">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29"/>
      <c r="AL66" s="12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row>
    <row r="67" spans="1:67" x14ac:dyDescent="0.2">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29"/>
      <c r="AL67" s="12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row>
    <row r="68" spans="1:67" x14ac:dyDescent="0.2">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29"/>
      <c r="AL68" s="12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row>
    <row r="69" spans="1:67" x14ac:dyDescent="0.2">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29"/>
      <c r="AL69" s="12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row>
    <row r="70" spans="1:67" x14ac:dyDescent="0.2">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29"/>
      <c r="AL70" s="12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row>
    <row r="71" spans="1:67" x14ac:dyDescent="0.2">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29"/>
      <c r="AL71" s="12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row>
    <row r="72" spans="1:67" x14ac:dyDescent="0.2">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29"/>
      <c r="AL72" s="12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row>
    <row r="73" spans="1:67" x14ac:dyDescent="0.2">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29"/>
      <c r="AL73" s="12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row>
    <row r="74" spans="1:67" x14ac:dyDescent="0.2">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29"/>
      <c r="AL74" s="12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row>
    <row r="75" spans="1:67" x14ac:dyDescent="0.2">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29"/>
      <c r="AL75" s="12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row>
    <row r="76" spans="1:67" x14ac:dyDescent="0.2">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29"/>
      <c r="AL76" s="12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row>
    <row r="77" spans="1:67" x14ac:dyDescent="0.2">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29"/>
      <c r="AL77" s="12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row>
    <row r="78" spans="1:67" x14ac:dyDescent="0.2">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29"/>
      <c r="AL78" s="12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row>
    <row r="79" spans="1:67" x14ac:dyDescent="0.2">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29"/>
      <c r="AL79" s="12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row>
    <row r="80" spans="1:67" x14ac:dyDescent="0.2">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29"/>
      <c r="AL80" s="12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row>
    <row r="81" spans="1:67" x14ac:dyDescent="0.2">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29"/>
      <c r="AL81" s="12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row>
    <row r="82" spans="1:67" x14ac:dyDescent="0.2">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29"/>
      <c r="AL82" s="12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row>
    <row r="83" spans="1:67" x14ac:dyDescent="0.2">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29"/>
      <c r="AL83" s="12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row>
    <row r="84" spans="1:67" x14ac:dyDescent="0.2">
      <c r="A84" s="117"/>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29"/>
      <c r="AL84" s="12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row>
    <row r="85" spans="1:67" x14ac:dyDescent="0.2">
      <c r="A85" s="117"/>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29"/>
      <c r="AL85" s="12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row>
    <row r="86" spans="1:67" x14ac:dyDescent="0.2">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row>
    <row r="87" spans="1:67" x14ac:dyDescent="0.2">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row>
    <row r="88" spans="1:67" x14ac:dyDescent="0.2">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row>
    <row r="89" spans="1:67" x14ac:dyDescent="0.2">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row>
  </sheetData>
  <sheetProtection algorithmName="SHA-512" hashValue="70QKE9YJ6pw1U+W8E6yGkNJ6l7VjulPq/Kc+OQXLjVZI/chEK1bEN6I97ujqmIsAWW5AuqQjengviNmMpVnoWw==" saltValue="7WG3aPEkszsvr4sJut1Y5Q==" spinCount="100000" sheet="1" objects="1" scenarios="1" selectLockedCells="1"/>
  <mergeCells count="9">
    <mergeCell ref="C18:D18"/>
    <mergeCell ref="B19:B29"/>
    <mergeCell ref="C19:D29"/>
    <mergeCell ref="B1:D12"/>
    <mergeCell ref="C13:D13"/>
    <mergeCell ref="C14:D14"/>
    <mergeCell ref="C15:D15"/>
    <mergeCell ref="C16:D16"/>
    <mergeCell ref="C17:D17"/>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5F787-EEEC-4F34-81DF-7D66811D475F}">
  <dimension ref="A1:AF65"/>
  <sheetViews>
    <sheetView showGridLines="0" rightToLeft="1" zoomScaleNormal="100" workbookViewId="0">
      <selection activeCell="C19" sqref="C19:D29"/>
    </sheetView>
  </sheetViews>
  <sheetFormatPr defaultRowHeight="14.25" x14ac:dyDescent="0.2"/>
  <cols>
    <col min="1" max="1" width="0.875" customWidth="1"/>
    <col min="2" max="2" width="10.25" bestFit="1" customWidth="1"/>
    <col min="3" max="3" width="26.75" bestFit="1" customWidth="1"/>
    <col min="4" max="4" width="12.125" bestFit="1" customWidth="1"/>
    <col min="5" max="5" width="1.875" customWidth="1"/>
    <col min="6" max="6" width="14.25" customWidth="1"/>
    <col min="7" max="7" width="17.625" bestFit="1" customWidth="1"/>
    <col min="8" max="8" width="13.5" bestFit="1" customWidth="1"/>
    <col min="9" max="9" width="13.25" bestFit="1" customWidth="1"/>
    <col min="10" max="10" width="29.25" bestFit="1" customWidth="1"/>
    <col min="11" max="11" width="10.875" bestFit="1" customWidth="1"/>
    <col min="12" max="12" width="11.625" bestFit="1" customWidth="1"/>
    <col min="13" max="13" width="11.375" bestFit="1" customWidth="1"/>
    <col min="14" max="14" width="6.125" bestFit="1" customWidth="1"/>
    <col min="15" max="15" width="7.625" bestFit="1" customWidth="1"/>
    <col min="16" max="16" width="21.25" bestFit="1" customWidth="1"/>
    <col min="17" max="18" width="18.125" bestFit="1" customWidth="1"/>
    <col min="19" max="19" width="6" customWidth="1"/>
  </cols>
  <sheetData>
    <row r="1" spans="1:32" ht="6" customHeight="1" x14ac:dyDescent="0.4">
      <c r="A1" s="72"/>
      <c r="B1" s="161"/>
      <c r="C1" s="161"/>
      <c r="D1" s="161"/>
      <c r="E1" s="73"/>
      <c r="F1" s="73"/>
      <c r="G1" s="73"/>
      <c r="H1" s="73"/>
      <c r="I1" s="73"/>
      <c r="J1" s="73"/>
      <c r="K1" s="73"/>
      <c r="L1" s="73"/>
      <c r="M1" s="73"/>
      <c r="N1" s="73"/>
      <c r="O1" s="73"/>
      <c r="P1" s="73"/>
      <c r="Q1" s="73"/>
      <c r="R1" s="73"/>
      <c r="S1" s="73"/>
      <c r="T1" s="42"/>
      <c r="U1" s="42"/>
      <c r="V1" s="42"/>
      <c r="W1" s="42"/>
      <c r="X1" s="42"/>
      <c r="Y1" s="42"/>
      <c r="Z1" s="42"/>
      <c r="AA1" s="42"/>
      <c r="AB1" s="42"/>
      <c r="AC1" s="42"/>
      <c r="AD1" s="42"/>
      <c r="AE1" s="42"/>
      <c r="AF1" s="42"/>
    </row>
    <row r="2" spans="1:32" ht="6" customHeight="1" thickBot="1" x14ac:dyDescent="0.45">
      <c r="A2" s="72"/>
      <c r="B2" s="161"/>
      <c r="C2" s="161"/>
      <c r="D2" s="161"/>
      <c r="E2" s="73"/>
      <c r="F2" s="74"/>
      <c r="G2" s="74"/>
      <c r="H2" s="74"/>
      <c r="I2" s="74"/>
      <c r="J2" s="74"/>
      <c r="K2" s="74"/>
      <c r="L2" s="74"/>
      <c r="M2" s="74"/>
      <c r="N2" s="74"/>
      <c r="O2" s="74"/>
      <c r="P2" s="74"/>
      <c r="Q2" s="74"/>
      <c r="R2" s="73"/>
      <c r="S2" s="73"/>
      <c r="T2" s="42"/>
      <c r="U2" s="42"/>
      <c r="V2" s="42"/>
      <c r="W2" s="42"/>
      <c r="X2" s="42"/>
      <c r="Y2" s="42"/>
      <c r="Z2" s="42"/>
      <c r="AA2" s="42"/>
      <c r="AB2" s="42"/>
      <c r="AC2" s="42"/>
      <c r="AD2" s="42"/>
      <c r="AE2" s="42"/>
      <c r="AF2" s="42"/>
    </row>
    <row r="3" spans="1:32" ht="15" customHeight="1" x14ac:dyDescent="0.4">
      <c r="A3" s="72"/>
      <c r="B3" s="161"/>
      <c r="C3" s="161"/>
      <c r="D3" s="161"/>
      <c r="E3" s="73"/>
      <c r="F3" s="205" t="s">
        <v>86</v>
      </c>
      <c r="G3" s="206"/>
      <c r="H3" s="206"/>
      <c r="I3" s="206"/>
      <c r="J3" s="206"/>
      <c r="K3" s="206"/>
      <c r="L3" s="206"/>
      <c r="M3" s="206"/>
      <c r="N3" s="206"/>
      <c r="O3" s="206"/>
      <c r="P3" s="206"/>
      <c r="Q3" s="207"/>
      <c r="R3" s="73"/>
      <c r="S3" s="73"/>
      <c r="T3" s="42"/>
      <c r="U3" s="42"/>
      <c r="V3" s="42"/>
      <c r="W3" s="42"/>
      <c r="X3" s="42"/>
      <c r="Y3" s="42"/>
      <c r="Z3" s="42"/>
      <c r="AA3" s="42"/>
      <c r="AB3" s="42"/>
      <c r="AC3" s="42"/>
      <c r="AD3" s="42"/>
      <c r="AE3" s="42"/>
      <c r="AF3" s="42"/>
    </row>
    <row r="4" spans="1:32" ht="15.75" customHeight="1" x14ac:dyDescent="0.4">
      <c r="A4" s="72"/>
      <c r="B4" s="161"/>
      <c r="C4" s="161"/>
      <c r="D4" s="161"/>
      <c r="E4" s="73"/>
      <c r="F4" s="75" t="s">
        <v>14</v>
      </c>
      <c r="G4" s="4" t="s">
        <v>27</v>
      </c>
      <c r="H4" s="59" t="s">
        <v>24</v>
      </c>
      <c r="I4" s="4" t="s">
        <v>16</v>
      </c>
      <c r="J4" s="59" t="s">
        <v>15</v>
      </c>
      <c r="K4" s="59" t="s">
        <v>25</v>
      </c>
      <c r="L4" s="4" t="s">
        <v>17</v>
      </c>
      <c r="M4" s="59" t="s">
        <v>60</v>
      </c>
      <c r="N4" s="59" t="s">
        <v>18</v>
      </c>
      <c r="O4" s="59" t="s">
        <v>34</v>
      </c>
      <c r="P4" s="59" t="s">
        <v>111</v>
      </c>
      <c r="Q4" s="14" t="s">
        <v>35</v>
      </c>
      <c r="R4" s="73"/>
      <c r="S4" s="73"/>
      <c r="T4" s="42"/>
      <c r="U4" s="42"/>
      <c r="V4" s="42"/>
      <c r="W4" s="42"/>
      <c r="X4" s="42"/>
      <c r="Y4" s="42"/>
      <c r="Z4" s="42"/>
      <c r="AA4" s="42"/>
      <c r="AB4" s="42"/>
      <c r="AC4" s="42"/>
      <c r="AD4" s="42"/>
      <c r="AE4" s="42"/>
      <c r="AF4" s="42"/>
    </row>
    <row r="5" spans="1:32" ht="15" customHeight="1" x14ac:dyDescent="0.4">
      <c r="A5" s="72"/>
      <c r="B5" s="161"/>
      <c r="C5" s="161"/>
      <c r="D5" s="161"/>
      <c r="E5" s="73"/>
      <c r="F5" s="208" t="s">
        <v>19</v>
      </c>
      <c r="G5" s="199" t="e">
        <f>I5*H5</f>
        <v>#DIV/0!</v>
      </c>
      <c r="H5" s="203">
        <v>0.2</v>
      </c>
      <c r="I5" s="199" t="e">
        <f>(L5*K5)+(L6*K6)</f>
        <v>#DIV/0!</v>
      </c>
      <c r="J5" s="76" t="s">
        <v>26</v>
      </c>
      <c r="K5" s="77">
        <v>0.8</v>
      </c>
      <c r="L5" s="78" t="e">
        <f>IF(M5&lt;=N5,1,IF(M5&gt;=O5,0,Q5))</f>
        <v>#DIV/0!</v>
      </c>
      <c r="M5" s="63" t="e">
        <f>'صفحة الإدخال'!I4/'صفحة الإدخال'!I12</f>
        <v>#DIV/0!</v>
      </c>
      <c r="N5" s="63">
        <v>0.15</v>
      </c>
      <c r="O5" s="63">
        <v>0.25</v>
      </c>
      <c r="P5" s="63" t="e">
        <f>M5-N5</f>
        <v>#DIV/0!</v>
      </c>
      <c r="Q5" s="79" t="e">
        <f>1-(P5*10)</f>
        <v>#DIV/0!</v>
      </c>
      <c r="R5" s="73"/>
      <c r="S5" s="73"/>
      <c r="T5" s="42"/>
      <c r="U5" s="42"/>
      <c r="V5" s="42"/>
      <c r="W5" s="42"/>
      <c r="X5" s="42"/>
      <c r="Y5" s="42"/>
      <c r="Z5" s="42"/>
      <c r="AA5" s="42"/>
      <c r="AB5" s="42"/>
      <c r="AC5" s="42"/>
      <c r="AD5" s="42"/>
      <c r="AE5" s="42"/>
      <c r="AF5" s="42"/>
    </row>
    <row r="6" spans="1:32" ht="15.75" customHeight="1" x14ac:dyDescent="0.4">
      <c r="A6" s="72"/>
      <c r="B6" s="161"/>
      <c r="C6" s="161"/>
      <c r="D6" s="161"/>
      <c r="E6" s="73"/>
      <c r="F6" s="209"/>
      <c r="G6" s="200"/>
      <c r="H6" s="204"/>
      <c r="I6" s="200"/>
      <c r="J6" s="11" t="s">
        <v>30</v>
      </c>
      <c r="K6" s="80">
        <v>0.2</v>
      </c>
      <c r="L6" s="81" t="e">
        <f>IF(M6&gt;=1,1,IF(M6&lt;=0,0,M6))</f>
        <v>#DIV/0!</v>
      </c>
      <c r="M6" s="82" t="e">
        <f>('صفحة الإدخال'!I15-'صفحة الإدخال'!I9)/'صفحة الإدخال'!I4</f>
        <v>#DIV/0!</v>
      </c>
      <c r="N6" s="82">
        <v>1</v>
      </c>
      <c r="O6" s="82">
        <v>0</v>
      </c>
      <c r="P6" s="83" t="e">
        <f t="shared" ref="P6:P14" si="0">M6-N6</f>
        <v>#DIV/0!</v>
      </c>
      <c r="Q6" s="84" t="s">
        <v>38</v>
      </c>
      <c r="R6" s="73"/>
      <c r="S6" s="73"/>
      <c r="T6" s="42"/>
      <c r="U6" s="42"/>
      <c r="V6" s="42"/>
      <c r="W6" s="42"/>
      <c r="X6" s="42"/>
      <c r="Y6" s="42"/>
      <c r="Z6" s="42"/>
      <c r="AA6" s="42"/>
      <c r="AB6" s="42"/>
      <c r="AC6" s="42"/>
      <c r="AD6" s="42"/>
      <c r="AE6" s="42"/>
      <c r="AF6" s="42"/>
    </row>
    <row r="7" spans="1:32" ht="14.25" customHeight="1" x14ac:dyDescent="0.4">
      <c r="A7" s="72"/>
      <c r="B7" s="161"/>
      <c r="C7" s="161"/>
      <c r="D7" s="161"/>
      <c r="E7" s="73"/>
      <c r="F7" s="208" t="s">
        <v>20</v>
      </c>
      <c r="G7" s="199" t="e">
        <f>I7*H7</f>
        <v>#DIV/0!</v>
      </c>
      <c r="H7" s="203">
        <v>0.45</v>
      </c>
      <c r="I7" s="210" t="e">
        <f>(L7*K7)+(L8*K8)</f>
        <v>#DIV/0!</v>
      </c>
      <c r="J7" s="76" t="s">
        <v>36</v>
      </c>
      <c r="K7" s="77">
        <v>0.6</v>
      </c>
      <c r="L7" s="78" t="e">
        <f>IF(M7&gt;=N7,1,IF(M7&lt;=O7,0,Q7))</f>
        <v>#DIV/0!</v>
      </c>
      <c r="M7" s="63" t="e">
        <f>('صفحة الإدخال'!I5+'صفحة الإدخال'!I6)/'صفحة الإدخال'!I12</f>
        <v>#DIV/0!</v>
      </c>
      <c r="N7" s="63">
        <v>0.75</v>
      </c>
      <c r="O7" s="63">
        <v>0.35</v>
      </c>
      <c r="P7" s="85" t="e">
        <f t="shared" si="0"/>
        <v>#DIV/0!</v>
      </c>
      <c r="Q7" s="79" t="e">
        <f>(M7-0.4)*2.5</f>
        <v>#DIV/0!</v>
      </c>
      <c r="R7" s="73"/>
      <c r="S7" s="73"/>
      <c r="T7" s="42"/>
      <c r="U7" s="42"/>
      <c r="V7" s="42"/>
      <c r="W7" s="42"/>
      <c r="X7" s="42"/>
      <c r="Y7" s="42"/>
      <c r="Z7" s="42"/>
      <c r="AA7" s="42"/>
      <c r="AB7" s="42"/>
      <c r="AC7" s="42"/>
      <c r="AD7" s="42"/>
      <c r="AE7" s="42"/>
      <c r="AF7" s="42"/>
    </row>
    <row r="8" spans="1:32" ht="15.75" customHeight="1" x14ac:dyDescent="0.4">
      <c r="A8" s="72"/>
      <c r="B8" s="161"/>
      <c r="C8" s="161"/>
      <c r="D8" s="161"/>
      <c r="E8" s="73"/>
      <c r="F8" s="208"/>
      <c r="G8" s="199"/>
      <c r="H8" s="203"/>
      <c r="I8" s="210"/>
      <c r="J8" s="76" t="s">
        <v>37</v>
      </c>
      <c r="K8" s="77">
        <v>0.4</v>
      </c>
      <c r="L8" s="78">
        <f>IF(M8&lt;=N8,1,IF(M8&gt;=O8,0,Q8))</f>
        <v>0</v>
      </c>
      <c r="M8" s="63" t="str">
        <f>IF('صفحة الإدخال'!I5=0,"0%",'صفحة الإدخال'!I6/'صفحة الإدخال'!I5)</f>
        <v>0%</v>
      </c>
      <c r="N8" s="63">
        <v>0.15</v>
      </c>
      <c r="O8" s="63">
        <v>0.25</v>
      </c>
      <c r="P8" s="85">
        <f t="shared" si="0"/>
        <v>-0.15</v>
      </c>
      <c r="Q8" s="79">
        <f>1-(P8*10)</f>
        <v>2.5</v>
      </c>
      <c r="R8" s="73"/>
      <c r="S8" s="73"/>
      <c r="T8" s="42"/>
      <c r="U8" s="42"/>
      <c r="V8" s="42"/>
      <c r="W8" s="42"/>
      <c r="X8" s="42"/>
      <c r="Y8" s="42"/>
      <c r="Z8" s="42"/>
      <c r="AA8" s="42"/>
      <c r="AB8" s="42"/>
      <c r="AC8" s="42"/>
      <c r="AD8" s="42"/>
      <c r="AE8" s="42"/>
      <c r="AF8" s="42"/>
    </row>
    <row r="9" spans="1:32" ht="15" customHeight="1" x14ac:dyDescent="0.4">
      <c r="A9" s="72"/>
      <c r="B9" s="161"/>
      <c r="C9" s="161"/>
      <c r="D9" s="161"/>
      <c r="E9" s="73"/>
      <c r="F9" s="211" t="s">
        <v>21</v>
      </c>
      <c r="G9" s="198" t="e">
        <f>I9*H9</f>
        <v>#DIV/0!</v>
      </c>
      <c r="H9" s="202">
        <v>0.1</v>
      </c>
      <c r="I9" s="198" t="e">
        <f>(L9*K9)+(L10*K10)+(L11*K11)</f>
        <v>#DIV/0!</v>
      </c>
      <c r="J9" s="86" t="s">
        <v>42</v>
      </c>
      <c r="K9" s="87">
        <v>0.3</v>
      </c>
      <c r="L9" s="88" t="e">
        <f>IF(M9&lt;=N9,1,IF(M9&gt;=O9,0,Q9))</f>
        <v>#DIV/0!</v>
      </c>
      <c r="M9" s="89" t="e">
        <f>'صفحة الإدخال'!I9/'صفحة الإدخال'!I12</f>
        <v>#DIV/0!</v>
      </c>
      <c r="N9" s="89">
        <v>0.05</v>
      </c>
      <c r="O9" s="89">
        <v>0.1</v>
      </c>
      <c r="P9" s="90" t="e">
        <f t="shared" si="0"/>
        <v>#DIV/0!</v>
      </c>
      <c r="Q9" s="91" t="e">
        <f>1-(P9*20)</f>
        <v>#DIV/0!</v>
      </c>
      <c r="R9" s="73"/>
      <c r="S9" s="73"/>
      <c r="T9" s="42"/>
      <c r="U9" s="42"/>
      <c r="V9" s="42"/>
      <c r="W9" s="42"/>
      <c r="X9" s="42"/>
      <c r="Y9" s="42"/>
      <c r="Z9" s="42"/>
      <c r="AA9" s="42"/>
      <c r="AB9" s="42"/>
      <c r="AC9" s="42"/>
      <c r="AD9" s="42"/>
      <c r="AE9" s="42"/>
      <c r="AF9" s="42"/>
    </row>
    <row r="10" spans="1:32" ht="15" customHeight="1" x14ac:dyDescent="0.4">
      <c r="A10" s="72"/>
      <c r="B10" s="161"/>
      <c r="C10" s="161"/>
      <c r="D10" s="161"/>
      <c r="E10" s="73"/>
      <c r="F10" s="208"/>
      <c r="G10" s="199"/>
      <c r="H10" s="203"/>
      <c r="I10" s="199"/>
      <c r="J10" s="76" t="s">
        <v>43</v>
      </c>
      <c r="K10" s="77">
        <v>0.3</v>
      </c>
      <c r="L10" s="78" t="e">
        <f>IF(M10&lt;=N10,1,IF(M10&gt;=O10,0,Q10))</f>
        <v>#DIV/0!</v>
      </c>
      <c r="M10" s="63" t="e">
        <f>'صفحة الإدخال'!I9/'صفحة الإدخال'!I15</f>
        <v>#DIV/0!</v>
      </c>
      <c r="N10" s="63">
        <v>0.1</v>
      </c>
      <c r="O10" s="63">
        <v>0.2</v>
      </c>
      <c r="P10" s="85" t="e">
        <f t="shared" si="0"/>
        <v>#DIV/0!</v>
      </c>
      <c r="Q10" s="79" t="e">
        <f>1-(P10*10)</f>
        <v>#DIV/0!</v>
      </c>
      <c r="R10" s="73"/>
      <c r="S10" s="73"/>
      <c r="T10" s="42"/>
      <c r="U10" s="42"/>
      <c r="V10" s="42"/>
      <c r="W10" s="42"/>
      <c r="X10" s="42"/>
      <c r="Y10" s="42"/>
      <c r="Z10" s="42"/>
      <c r="AA10" s="42"/>
      <c r="AB10" s="42"/>
      <c r="AC10" s="42"/>
      <c r="AD10" s="42"/>
      <c r="AE10" s="42"/>
      <c r="AF10" s="42"/>
    </row>
    <row r="11" spans="1:32" ht="15.75" customHeight="1" x14ac:dyDescent="0.4">
      <c r="A11" s="72"/>
      <c r="B11" s="161"/>
      <c r="C11" s="161"/>
      <c r="D11" s="161"/>
      <c r="E11" s="73"/>
      <c r="F11" s="209"/>
      <c r="G11" s="200"/>
      <c r="H11" s="204"/>
      <c r="I11" s="200"/>
      <c r="J11" s="11" t="s">
        <v>44</v>
      </c>
      <c r="K11" s="80">
        <v>0.4</v>
      </c>
      <c r="L11" s="81" t="e">
        <f>IF(M11&gt;=N11,1,IF(M11&lt;=O11,0,Q11))</f>
        <v>#DIV/0!</v>
      </c>
      <c r="M11" s="82" t="e">
        <f>'صفحة الإدخال'!I15/'صفحة الإدخال'!I21</f>
        <v>#DIV/0!</v>
      </c>
      <c r="N11" s="82">
        <v>7.4999999999999997E-2</v>
      </c>
      <c r="O11" s="82">
        <v>0</v>
      </c>
      <c r="P11" s="83" t="e">
        <f>M11-N11</f>
        <v>#DIV/0!</v>
      </c>
      <c r="Q11" s="92" t="e">
        <f>M11/N11</f>
        <v>#DIV/0!</v>
      </c>
      <c r="R11" s="73"/>
      <c r="S11" s="73"/>
      <c r="T11" s="42"/>
      <c r="U11" s="42"/>
      <c r="V11" s="42"/>
      <c r="W11" s="42"/>
      <c r="X11" s="42"/>
      <c r="Y11" s="42"/>
      <c r="Z11" s="42"/>
      <c r="AA11" s="42"/>
      <c r="AB11" s="42"/>
      <c r="AC11" s="42"/>
      <c r="AD11" s="42"/>
      <c r="AE11" s="42"/>
      <c r="AF11" s="42"/>
    </row>
    <row r="12" spans="1:32" ht="15" customHeight="1" thickBot="1" x14ac:dyDescent="0.45">
      <c r="A12" s="72"/>
      <c r="B12" s="162"/>
      <c r="C12" s="162"/>
      <c r="D12" s="162"/>
      <c r="E12" s="73"/>
      <c r="F12" s="208" t="s">
        <v>22</v>
      </c>
      <c r="G12" s="199" t="e">
        <f>I12*H12</f>
        <v>#DIV/0!</v>
      </c>
      <c r="H12" s="203">
        <v>0.1</v>
      </c>
      <c r="I12" s="199" t="e">
        <f>(L12*K12)+(L13*K13)</f>
        <v>#DIV/0!</v>
      </c>
      <c r="J12" s="76" t="s">
        <v>49</v>
      </c>
      <c r="K12" s="77">
        <v>0.5</v>
      </c>
      <c r="L12" s="78" t="e">
        <f>IF(M12&lt;=N12,1,IF(M12&gt;=O12,0,Q12))</f>
        <v>#DIV/0!</v>
      </c>
      <c r="M12" s="63" t="e">
        <f>'صفحة الإدخال'!I10/'صفحة الإدخال'!I12</f>
        <v>#DIV/0!</v>
      </c>
      <c r="N12" s="63">
        <v>0.05</v>
      </c>
      <c r="O12" s="63">
        <v>0.1</v>
      </c>
      <c r="P12" s="85" t="e">
        <f t="shared" si="0"/>
        <v>#DIV/0!</v>
      </c>
      <c r="Q12" s="79" t="e">
        <f>1-(P12*20)</f>
        <v>#DIV/0!</v>
      </c>
      <c r="R12" s="73"/>
      <c r="S12" s="73"/>
      <c r="T12" s="42"/>
      <c r="U12" s="42"/>
      <c r="V12" s="42"/>
      <c r="W12" s="42"/>
      <c r="X12" s="42"/>
      <c r="Y12" s="42"/>
      <c r="Z12" s="42"/>
      <c r="AA12" s="42"/>
      <c r="AB12" s="42"/>
      <c r="AC12" s="42"/>
      <c r="AD12" s="42"/>
      <c r="AE12" s="42"/>
      <c r="AF12" s="42"/>
    </row>
    <row r="13" spans="1:32" ht="15.75" customHeight="1" thickBot="1" x14ac:dyDescent="0.45">
      <c r="A13" s="72"/>
      <c r="B13" s="47" t="s">
        <v>93</v>
      </c>
      <c r="C13" s="192">
        <f>'صفحة الإدخال'!C14:D14</f>
        <v>0</v>
      </c>
      <c r="D13" s="193"/>
      <c r="E13" s="73"/>
      <c r="F13" s="208"/>
      <c r="G13" s="199"/>
      <c r="H13" s="203"/>
      <c r="I13" s="199"/>
      <c r="J13" s="76" t="s">
        <v>50</v>
      </c>
      <c r="K13" s="77">
        <v>0.5</v>
      </c>
      <c r="L13" s="78" t="e">
        <f>IF(M13&lt;=N13,1,IF(M13&gt;=O13,0,Q13))</f>
        <v>#DIV/0!</v>
      </c>
      <c r="M13" s="63" t="e">
        <f>'صفحة الإدخال'!I10/'صفحة الإدخال'!I16</f>
        <v>#DIV/0!</v>
      </c>
      <c r="N13" s="63">
        <v>0.1</v>
      </c>
      <c r="O13" s="63">
        <v>0.2</v>
      </c>
      <c r="P13" s="85" t="e">
        <f t="shared" si="0"/>
        <v>#DIV/0!</v>
      </c>
      <c r="Q13" s="79" t="e">
        <f>1-(P13*10)</f>
        <v>#DIV/0!</v>
      </c>
      <c r="R13" s="73"/>
      <c r="S13" s="73"/>
      <c r="T13" s="42"/>
      <c r="U13" s="42"/>
      <c r="V13" s="42"/>
      <c r="W13" s="42"/>
      <c r="X13" s="42"/>
      <c r="Y13" s="42"/>
      <c r="Z13" s="42"/>
      <c r="AA13" s="42"/>
      <c r="AB13" s="42"/>
      <c r="AC13" s="42"/>
      <c r="AD13" s="42"/>
      <c r="AE13" s="42"/>
      <c r="AF13" s="42"/>
    </row>
    <row r="14" spans="1:32" ht="14.25" customHeight="1" x14ac:dyDescent="0.4">
      <c r="A14" s="72"/>
      <c r="B14" s="48" t="s">
        <v>94</v>
      </c>
      <c r="C14" s="194">
        <f>'صفحة الإدخال'!C15:D15</f>
        <v>0</v>
      </c>
      <c r="D14" s="195"/>
      <c r="E14" s="73"/>
      <c r="F14" s="211" t="s">
        <v>23</v>
      </c>
      <c r="G14" s="198" t="e">
        <f>I14*H14</f>
        <v>#DIV/0!</v>
      </c>
      <c r="H14" s="202">
        <v>0.15</v>
      </c>
      <c r="I14" s="198" t="e">
        <f>(L14*K14)+(L15*K15)</f>
        <v>#DIV/0!</v>
      </c>
      <c r="J14" s="86" t="s">
        <v>112</v>
      </c>
      <c r="K14" s="87">
        <v>0.7</v>
      </c>
      <c r="L14" s="88" t="e">
        <f>IF(M14&gt;=N14,1,IF(M14&lt;=O14,0,Q14))</f>
        <v>#DIV/0!</v>
      </c>
      <c r="M14" s="89" t="e">
        <f>'صفحة الإدخال'!I17/('صفحة الإدخال'!I23+'صفحة الإدخال'!I24+'صفحة الإدخال'!I22)</f>
        <v>#DIV/0!</v>
      </c>
      <c r="N14" s="89">
        <v>1</v>
      </c>
      <c r="O14" s="89">
        <v>0.5</v>
      </c>
      <c r="P14" s="90" t="e">
        <f t="shared" si="0"/>
        <v>#DIV/0!</v>
      </c>
      <c r="Q14" s="91" t="e">
        <f>M14</f>
        <v>#DIV/0!</v>
      </c>
      <c r="R14" s="93" t="s">
        <v>113</v>
      </c>
      <c r="S14" s="94"/>
      <c r="T14" s="42"/>
      <c r="U14" s="42"/>
      <c r="V14" s="42"/>
      <c r="W14" s="42"/>
      <c r="X14" s="42"/>
      <c r="Y14" s="42"/>
      <c r="Z14" s="42"/>
      <c r="AA14" s="42"/>
      <c r="AB14" s="42"/>
      <c r="AC14" s="42"/>
      <c r="AD14" s="42"/>
      <c r="AE14" s="42"/>
      <c r="AF14" s="42"/>
    </row>
    <row r="15" spans="1:32" ht="14.25" customHeight="1" thickBot="1" x14ac:dyDescent="0.45">
      <c r="A15" s="72"/>
      <c r="B15" s="48" t="s">
        <v>125</v>
      </c>
      <c r="C15" s="194">
        <f>'صفحة الإدخال'!C16:D16</f>
        <v>0</v>
      </c>
      <c r="D15" s="195"/>
      <c r="E15" s="73"/>
      <c r="F15" s="208"/>
      <c r="G15" s="199"/>
      <c r="H15" s="203"/>
      <c r="I15" s="199"/>
      <c r="J15" s="95" t="s">
        <v>52</v>
      </c>
      <c r="K15" s="96">
        <v>0.3</v>
      </c>
      <c r="L15" s="97" t="e">
        <f>IF(M15&lt;N15,Q17,IF(M15&gt;O15,R17,IF(M15*30&gt;=S19,1,IF(M15*30&lt;=S18,1))))</f>
        <v>#DIV/0!</v>
      </c>
      <c r="M15" s="98" t="e">
        <f>((('صفحة الإدخال'!I17+'صفحة الإدخال'!I18)-('صفحة الإدخال'!I22+'صفحة الإدخال'!I23+'صفحة الإدخال'!I24))/'صفحة الإدخال'!I4)*12</f>
        <v>#DIV/0!</v>
      </c>
      <c r="N15" s="99">
        <v>12</v>
      </c>
      <c r="O15" s="99">
        <v>18</v>
      </c>
      <c r="P15" s="100" t="e">
        <f>N15-M15</f>
        <v>#DIV/0!</v>
      </c>
      <c r="Q15" s="101" t="e">
        <f>(M15/N15)*1</f>
        <v>#DIV/0!</v>
      </c>
      <c r="R15" s="102" t="e">
        <f>1-(M15-18)*0.125</f>
        <v>#DIV/0!</v>
      </c>
      <c r="S15" s="94"/>
      <c r="T15" s="42"/>
      <c r="U15" s="42"/>
      <c r="V15" s="42"/>
      <c r="W15" s="42"/>
      <c r="X15" s="42"/>
      <c r="Y15" s="42"/>
      <c r="Z15" s="42"/>
      <c r="AA15" s="42"/>
      <c r="AB15" s="42"/>
      <c r="AC15" s="42"/>
      <c r="AD15" s="42"/>
      <c r="AE15" s="42"/>
      <c r="AF15" s="42"/>
    </row>
    <row r="16" spans="1:32" ht="17.25" customHeight="1" thickBot="1" x14ac:dyDescent="0.45">
      <c r="A16" s="72"/>
      <c r="B16" s="48" t="s">
        <v>95</v>
      </c>
      <c r="C16" s="196">
        <f>'صفحة الإدخال'!C17:D17</f>
        <v>0</v>
      </c>
      <c r="D16" s="197"/>
      <c r="E16" s="73"/>
      <c r="F16" s="103" t="s">
        <v>28</v>
      </c>
      <c r="G16" s="104" t="e">
        <f>G5+G7+G9+G12+G14</f>
        <v>#DIV/0!</v>
      </c>
      <c r="H16" s="105">
        <f>H5+H7+H9+H12+H14</f>
        <v>1</v>
      </c>
      <c r="I16" s="106" t="s">
        <v>29</v>
      </c>
      <c r="J16" s="107"/>
      <c r="K16" s="108"/>
      <c r="L16" s="108"/>
      <c r="M16" s="108"/>
      <c r="N16" s="108"/>
      <c r="O16" s="108"/>
      <c r="P16" s="108"/>
      <c r="Q16" s="109" t="s">
        <v>115</v>
      </c>
      <c r="R16" s="93" t="s">
        <v>114</v>
      </c>
      <c r="S16" s="94"/>
      <c r="T16" s="42"/>
      <c r="U16" s="42"/>
      <c r="V16" s="42"/>
      <c r="W16" s="42"/>
      <c r="X16" s="42"/>
      <c r="Y16" s="42"/>
      <c r="Z16" s="42"/>
      <c r="AA16" s="42"/>
      <c r="AB16" s="42"/>
      <c r="AC16" s="42"/>
      <c r="AD16" s="42"/>
      <c r="AE16" s="42"/>
      <c r="AF16" s="42"/>
    </row>
    <row r="17" spans="1:32" ht="15" customHeight="1" thickBot="1" x14ac:dyDescent="0.45">
      <c r="A17" s="72"/>
      <c r="B17" s="48" t="s">
        <v>97</v>
      </c>
      <c r="C17" s="196">
        <f>'صفحة الإدخال'!C18:D18</f>
        <v>0</v>
      </c>
      <c r="D17" s="197"/>
      <c r="E17" s="73"/>
      <c r="F17" s="110" t="s">
        <v>130</v>
      </c>
      <c r="G17" s="111" t="e">
        <f>IF(G16&lt;50%,"ضعيف",IF(G16&lt;70%,"متوسط",IF(G16&lt;80%,"جيد",IF(G16&lt;90%,"جيد جداً","ممتاز"))))</f>
        <v>#DIV/0!</v>
      </c>
      <c r="H17" s="112" t="e">
        <f>H16-G16</f>
        <v>#DIV/0!</v>
      </c>
      <c r="I17" s="113" t="s">
        <v>131</v>
      </c>
      <c r="J17" s="43"/>
      <c r="K17" s="43"/>
      <c r="L17" s="43"/>
      <c r="M17" s="43"/>
      <c r="N17" s="43"/>
      <c r="O17" s="43"/>
      <c r="P17" s="43"/>
      <c r="Q17" s="114" t="e">
        <f>IF(Q15&gt;0,Q15,0)</f>
        <v>#DIV/0!</v>
      </c>
      <c r="R17" s="115" t="e">
        <f>IF(R15&gt;0,R15,0)</f>
        <v>#DIV/0!</v>
      </c>
      <c r="S17" s="116"/>
      <c r="T17" s="42"/>
      <c r="U17" s="42"/>
      <c r="V17" s="42"/>
      <c r="W17" s="42"/>
      <c r="X17" s="42"/>
      <c r="Y17" s="42"/>
      <c r="Z17" s="42"/>
      <c r="AA17" s="42"/>
      <c r="AB17" s="42"/>
      <c r="AC17" s="42"/>
      <c r="AD17" s="42"/>
      <c r="AE17" s="42"/>
      <c r="AF17" s="42"/>
    </row>
    <row r="18" spans="1:32" ht="15" customHeight="1" x14ac:dyDescent="0.4">
      <c r="A18" s="72"/>
      <c r="B18" s="48" t="s">
        <v>126</v>
      </c>
      <c r="C18" s="188">
        <f>'صفحة الإدخال'!C19:D19</f>
        <v>0</v>
      </c>
      <c r="D18" s="189"/>
      <c r="E18" s="73"/>
      <c r="F18" s="117"/>
      <c r="G18" s="117"/>
      <c r="H18" s="118"/>
      <c r="I18" s="118"/>
      <c r="J18" s="43"/>
      <c r="K18" s="43"/>
      <c r="L18" s="43"/>
      <c r="M18" s="43"/>
      <c r="N18" s="43"/>
      <c r="O18" s="43"/>
      <c r="P18" s="43"/>
      <c r="Q18" s="119"/>
      <c r="R18" s="120" t="s">
        <v>116</v>
      </c>
      <c r="S18" s="106">
        <f>O15*30</f>
        <v>540</v>
      </c>
      <c r="T18" s="42"/>
      <c r="U18" s="42"/>
      <c r="V18" s="42"/>
      <c r="W18" s="42"/>
      <c r="X18" s="42"/>
      <c r="Y18" s="42"/>
      <c r="Z18" s="42"/>
      <c r="AA18" s="42"/>
      <c r="AB18" s="42"/>
      <c r="AC18" s="42"/>
      <c r="AD18" s="42"/>
      <c r="AE18" s="42"/>
      <c r="AF18" s="42"/>
    </row>
    <row r="19" spans="1:32" ht="15.75" customHeight="1" thickBot="1" x14ac:dyDescent="0.45">
      <c r="A19" s="72"/>
      <c r="B19" s="152" t="s">
        <v>96</v>
      </c>
      <c r="C19" s="154"/>
      <c r="D19" s="155"/>
      <c r="E19" s="73"/>
      <c r="F19" s="143" t="s">
        <v>85</v>
      </c>
      <c r="G19" s="143"/>
      <c r="H19" s="143"/>
      <c r="I19" s="143"/>
      <c r="J19" s="143"/>
      <c r="K19" s="143"/>
      <c r="L19" s="143"/>
      <c r="M19" s="143"/>
      <c r="N19" s="143"/>
      <c r="O19" s="143"/>
      <c r="P19" s="43"/>
      <c r="Q19" s="74"/>
      <c r="R19" s="121" t="s">
        <v>117</v>
      </c>
      <c r="S19" s="113">
        <f>N15*30</f>
        <v>360</v>
      </c>
      <c r="T19" s="42"/>
      <c r="U19" s="42"/>
      <c r="V19" s="42"/>
      <c r="W19" s="42"/>
      <c r="X19" s="42"/>
      <c r="Y19" s="42"/>
      <c r="Z19" s="42"/>
      <c r="AA19" s="42"/>
      <c r="AB19" s="42"/>
      <c r="AC19" s="42"/>
      <c r="AD19" s="42"/>
      <c r="AE19" s="42"/>
      <c r="AF19" s="42"/>
    </row>
    <row r="20" spans="1:32" ht="15" customHeight="1" x14ac:dyDescent="0.4">
      <c r="A20" s="72"/>
      <c r="B20" s="152"/>
      <c r="C20" s="154"/>
      <c r="D20" s="155"/>
      <c r="E20" s="73"/>
      <c r="F20" s="134">
        <v>1</v>
      </c>
      <c r="G20" s="201" t="s">
        <v>132</v>
      </c>
      <c r="H20" s="201"/>
      <c r="I20" s="201"/>
      <c r="J20" s="201"/>
      <c r="K20" s="201"/>
      <c r="L20" s="201"/>
      <c r="M20" s="201"/>
      <c r="N20" s="201"/>
      <c r="O20" s="201"/>
      <c r="P20" s="43"/>
      <c r="Q20" s="74"/>
      <c r="R20" s="122"/>
      <c r="S20" s="122"/>
      <c r="T20" s="42"/>
      <c r="U20" s="42"/>
      <c r="V20" s="42"/>
      <c r="W20" s="42"/>
      <c r="X20" s="42"/>
      <c r="Y20" s="42"/>
      <c r="Z20" s="42"/>
      <c r="AA20" s="42"/>
      <c r="AB20" s="42"/>
      <c r="AC20" s="42"/>
      <c r="AD20" s="42"/>
      <c r="AE20" s="42"/>
      <c r="AF20" s="42"/>
    </row>
    <row r="21" spans="1:32" ht="15" customHeight="1" x14ac:dyDescent="0.4">
      <c r="A21" s="72"/>
      <c r="B21" s="152"/>
      <c r="C21" s="154"/>
      <c r="D21" s="155"/>
      <c r="E21" s="73"/>
      <c r="F21" s="134">
        <v>2</v>
      </c>
      <c r="G21" s="201" t="s">
        <v>133</v>
      </c>
      <c r="H21" s="201"/>
      <c r="I21" s="201"/>
      <c r="J21" s="201"/>
      <c r="K21" s="201"/>
      <c r="L21" s="201"/>
      <c r="M21" s="201"/>
      <c r="N21" s="201"/>
      <c r="O21" s="201"/>
      <c r="P21" s="117"/>
      <c r="Q21" s="117"/>
      <c r="R21" s="117"/>
      <c r="S21" s="117"/>
      <c r="T21" s="42"/>
      <c r="U21" s="42"/>
      <c r="V21" s="42"/>
      <c r="W21" s="42"/>
      <c r="X21" s="42"/>
      <c r="Y21" s="42"/>
      <c r="Z21" s="42"/>
      <c r="AA21" s="42"/>
      <c r="AB21" s="42"/>
      <c r="AC21" s="42"/>
      <c r="AD21" s="42"/>
      <c r="AE21" s="42"/>
      <c r="AF21" s="42"/>
    </row>
    <row r="22" spans="1:32" ht="15" customHeight="1" x14ac:dyDescent="0.4">
      <c r="A22" s="72"/>
      <c r="B22" s="152"/>
      <c r="C22" s="154"/>
      <c r="D22" s="155"/>
      <c r="E22" s="73"/>
      <c r="F22" s="134">
        <v>3</v>
      </c>
      <c r="G22" s="201" t="s">
        <v>87</v>
      </c>
      <c r="H22" s="201"/>
      <c r="I22" s="201"/>
      <c r="J22" s="201"/>
      <c r="K22" s="201"/>
      <c r="L22" s="201"/>
      <c r="M22" s="201"/>
      <c r="N22" s="201"/>
      <c r="O22" s="201"/>
      <c r="P22" s="117"/>
      <c r="Q22" s="117"/>
      <c r="R22" s="117"/>
      <c r="S22" s="117"/>
      <c r="T22" s="42"/>
      <c r="U22" s="42"/>
      <c r="V22" s="42"/>
      <c r="W22" s="42"/>
      <c r="X22" s="42"/>
      <c r="Y22" s="42"/>
      <c r="Z22" s="42"/>
      <c r="AA22" s="42"/>
      <c r="AB22" s="42"/>
      <c r="AC22" s="42"/>
      <c r="AD22" s="42"/>
      <c r="AE22" s="42"/>
      <c r="AF22" s="42"/>
    </row>
    <row r="23" spans="1:32" ht="15" customHeight="1" x14ac:dyDescent="0.4">
      <c r="A23" s="72"/>
      <c r="B23" s="152"/>
      <c r="C23" s="154"/>
      <c r="D23" s="155"/>
      <c r="E23" s="73"/>
      <c r="F23" s="212">
        <v>4</v>
      </c>
      <c r="G23" s="201" t="s">
        <v>88</v>
      </c>
      <c r="H23" s="201"/>
      <c r="I23" s="201"/>
      <c r="J23" s="201"/>
      <c r="K23" s="201"/>
      <c r="L23" s="201"/>
      <c r="M23" s="201"/>
      <c r="N23" s="201"/>
      <c r="O23" s="201"/>
      <c r="P23" s="117"/>
      <c r="Q23" s="117"/>
      <c r="R23" s="117"/>
      <c r="S23" s="117"/>
      <c r="T23" s="42"/>
      <c r="U23" s="42"/>
      <c r="V23" s="42"/>
      <c r="W23" s="42"/>
      <c r="X23" s="42"/>
      <c r="Y23" s="42"/>
      <c r="Z23" s="42"/>
      <c r="AA23" s="42"/>
      <c r="AB23" s="42"/>
      <c r="AC23" s="42"/>
      <c r="AD23" s="42"/>
      <c r="AE23" s="42"/>
      <c r="AF23" s="42"/>
    </row>
    <row r="24" spans="1:32" ht="14.25" customHeight="1" x14ac:dyDescent="0.4">
      <c r="A24" s="72"/>
      <c r="B24" s="152"/>
      <c r="C24" s="154"/>
      <c r="D24" s="155"/>
      <c r="E24" s="73"/>
      <c r="F24" s="212"/>
      <c r="G24" s="201"/>
      <c r="H24" s="201"/>
      <c r="I24" s="201"/>
      <c r="J24" s="201"/>
      <c r="K24" s="201"/>
      <c r="L24" s="201"/>
      <c r="M24" s="201"/>
      <c r="N24" s="201"/>
      <c r="O24" s="201"/>
      <c r="P24" s="117"/>
      <c r="Q24" s="117"/>
      <c r="R24" s="117"/>
      <c r="S24" s="117"/>
      <c r="T24" s="42"/>
      <c r="U24" s="42"/>
      <c r="V24" s="42"/>
      <c r="W24" s="42"/>
      <c r="X24" s="42"/>
      <c r="Y24" s="42"/>
      <c r="Z24" s="42"/>
      <c r="AA24" s="42"/>
      <c r="AB24" s="42"/>
      <c r="AC24" s="42"/>
      <c r="AD24" s="42"/>
      <c r="AE24" s="42"/>
      <c r="AF24" s="42"/>
    </row>
    <row r="25" spans="1:32" ht="15" customHeight="1" x14ac:dyDescent="0.4">
      <c r="A25" s="72"/>
      <c r="B25" s="152"/>
      <c r="C25" s="154"/>
      <c r="D25" s="155"/>
      <c r="E25" s="73"/>
      <c r="F25" s="135">
        <v>5</v>
      </c>
      <c r="G25" s="201" t="s">
        <v>89</v>
      </c>
      <c r="H25" s="201"/>
      <c r="I25" s="201"/>
      <c r="J25" s="201"/>
      <c r="K25" s="201"/>
      <c r="L25" s="201"/>
      <c r="M25" s="201"/>
      <c r="N25" s="201"/>
      <c r="O25" s="201"/>
      <c r="P25" s="117"/>
      <c r="Q25" s="117"/>
      <c r="R25" s="117"/>
      <c r="S25" s="117"/>
      <c r="T25" s="42"/>
      <c r="U25" s="42"/>
      <c r="V25" s="42"/>
      <c r="W25" s="42"/>
      <c r="X25" s="42"/>
      <c r="Y25" s="42"/>
      <c r="Z25" s="42"/>
      <c r="AA25" s="42"/>
      <c r="AB25" s="42"/>
      <c r="AC25" s="42"/>
      <c r="AD25" s="42"/>
      <c r="AE25" s="42"/>
      <c r="AF25" s="42"/>
    </row>
    <row r="26" spans="1:32" ht="14.25" customHeight="1" x14ac:dyDescent="0.4">
      <c r="A26" s="72"/>
      <c r="B26" s="152"/>
      <c r="C26" s="154"/>
      <c r="D26" s="155"/>
      <c r="E26" s="73"/>
      <c r="I26" s="117"/>
      <c r="J26" s="117"/>
      <c r="N26" s="117"/>
      <c r="O26" s="117"/>
      <c r="P26" s="117"/>
      <c r="Q26" s="117"/>
      <c r="R26" s="117"/>
      <c r="S26" s="117"/>
      <c r="T26" s="42"/>
      <c r="U26" s="42"/>
      <c r="V26" s="42"/>
      <c r="W26" s="42"/>
      <c r="X26" s="42"/>
      <c r="Y26" s="42"/>
      <c r="Z26" s="42"/>
      <c r="AA26" s="42"/>
      <c r="AB26" s="42"/>
      <c r="AC26" s="42"/>
      <c r="AD26" s="42"/>
      <c r="AE26" s="42"/>
      <c r="AF26" s="42"/>
    </row>
    <row r="27" spans="1:32" ht="14.25" customHeight="1" x14ac:dyDescent="0.4">
      <c r="A27" s="72"/>
      <c r="B27" s="152"/>
      <c r="C27" s="154"/>
      <c r="D27" s="155"/>
      <c r="E27" s="73"/>
      <c r="F27" s="213" t="s">
        <v>84</v>
      </c>
      <c r="G27" s="213"/>
      <c r="H27" s="213"/>
      <c r="I27" s="117"/>
      <c r="J27" s="46"/>
      <c r="N27" s="123"/>
      <c r="O27" s="123"/>
      <c r="P27" s="123"/>
      <c r="Q27" s="123"/>
      <c r="R27" s="123"/>
      <c r="S27" s="123"/>
      <c r="T27" s="42"/>
      <c r="U27" s="42"/>
      <c r="V27" s="42"/>
      <c r="W27" s="42"/>
      <c r="X27" s="42"/>
      <c r="Y27" s="42"/>
      <c r="Z27" s="42"/>
      <c r="AA27" s="42"/>
      <c r="AB27" s="42"/>
      <c r="AC27" s="42"/>
      <c r="AD27" s="42"/>
      <c r="AE27" s="42"/>
      <c r="AF27" s="42"/>
    </row>
    <row r="28" spans="1:32" ht="15" customHeight="1" x14ac:dyDescent="0.4">
      <c r="A28" s="72"/>
      <c r="B28" s="152"/>
      <c r="C28" s="154"/>
      <c r="D28" s="155"/>
      <c r="E28" s="73"/>
      <c r="F28" s="136" t="s">
        <v>9</v>
      </c>
      <c r="G28" s="136" t="s">
        <v>98</v>
      </c>
      <c r="H28" s="136" t="s">
        <v>99</v>
      </c>
      <c r="I28" s="117"/>
      <c r="J28" s="118"/>
      <c r="N28" s="118"/>
      <c r="O28" s="118"/>
      <c r="P28" s="118"/>
      <c r="Q28" s="118"/>
      <c r="R28" s="118"/>
      <c r="S28" s="118"/>
      <c r="T28" s="42"/>
      <c r="U28" s="42"/>
      <c r="V28" s="42"/>
      <c r="W28" s="42"/>
      <c r="X28" s="42"/>
      <c r="Y28" s="42"/>
      <c r="Z28" s="42"/>
      <c r="AA28" s="42"/>
      <c r="AB28" s="42"/>
      <c r="AC28" s="42"/>
      <c r="AD28" s="42"/>
      <c r="AE28" s="42"/>
      <c r="AF28" s="42"/>
    </row>
    <row r="29" spans="1:32" ht="14.25" customHeight="1" thickBot="1" x14ac:dyDescent="0.45">
      <c r="A29" s="72"/>
      <c r="B29" s="153"/>
      <c r="C29" s="156"/>
      <c r="D29" s="157"/>
      <c r="E29" s="73"/>
      <c r="F29" s="135">
        <v>1</v>
      </c>
      <c r="G29" s="136" t="s">
        <v>83</v>
      </c>
      <c r="H29" s="136" t="s">
        <v>78</v>
      </c>
      <c r="I29" s="117"/>
      <c r="J29" s="43"/>
      <c r="N29" s="46"/>
      <c r="O29" s="46"/>
      <c r="P29" s="46"/>
      <c r="Q29" s="46"/>
      <c r="R29" s="46"/>
      <c r="S29" s="46"/>
      <c r="T29" s="42"/>
      <c r="U29" s="42"/>
      <c r="V29" s="42"/>
      <c r="W29" s="42"/>
      <c r="X29" s="42"/>
      <c r="Y29" s="42"/>
      <c r="Z29" s="42"/>
      <c r="AA29" s="42"/>
      <c r="AB29" s="42"/>
      <c r="AC29" s="42"/>
      <c r="AD29" s="42"/>
      <c r="AE29" s="42"/>
      <c r="AF29" s="42"/>
    </row>
    <row r="30" spans="1:32" ht="14.25" customHeight="1" x14ac:dyDescent="0.4">
      <c r="A30" s="72"/>
      <c r="B30" s="74"/>
      <c r="C30" s="74"/>
      <c r="D30" s="74"/>
      <c r="E30" s="73"/>
      <c r="F30" s="135">
        <v>2</v>
      </c>
      <c r="G30" s="136" t="s">
        <v>82</v>
      </c>
      <c r="H30" s="136" t="s">
        <v>77</v>
      </c>
      <c r="I30" s="117"/>
      <c r="J30" s="118"/>
      <c r="N30" s="118"/>
      <c r="O30" s="118"/>
      <c r="P30" s="118"/>
      <c r="Q30" s="118"/>
      <c r="R30" s="118"/>
      <c r="S30" s="118"/>
      <c r="T30" s="42"/>
      <c r="U30" s="42"/>
      <c r="V30" s="42"/>
      <c r="W30" s="42"/>
      <c r="X30" s="42"/>
      <c r="Y30" s="42"/>
      <c r="Z30" s="42"/>
      <c r="AA30" s="42"/>
      <c r="AB30" s="42"/>
      <c r="AC30" s="42"/>
      <c r="AD30" s="42"/>
      <c r="AE30" s="42"/>
      <c r="AF30" s="42"/>
    </row>
    <row r="31" spans="1:32" ht="14.25" customHeight="1" x14ac:dyDescent="0.4">
      <c r="A31" s="72"/>
      <c r="E31" s="73"/>
      <c r="F31" s="135">
        <v>3</v>
      </c>
      <c r="G31" s="136" t="s">
        <v>81</v>
      </c>
      <c r="H31" s="136" t="s">
        <v>76</v>
      </c>
      <c r="I31" s="117"/>
      <c r="J31" s="43"/>
      <c r="N31" s="46"/>
      <c r="O31" s="46"/>
      <c r="P31" s="46"/>
      <c r="Q31" s="46"/>
      <c r="R31" s="46"/>
      <c r="S31" s="46"/>
      <c r="T31" s="42"/>
      <c r="U31" s="42"/>
      <c r="V31" s="42"/>
      <c r="W31" s="42"/>
      <c r="X31" s="42"/>
      <c r="Y31" s="42"/>
      <c r="Z31" s="42"/>
      <c r="AA31" s="42"/>
      <c r="AB31" s="42"/>
      <c r="AC31" s="42"/>
      <c r="AD31" s="42"/>
      <c r="AE31" s="42"/>
      <c r="AF31" s="42"/>
    </row>
    <row r="32" spans="1:32" ht="14.25" customHeight="1" x14ac:dyDescent="0.4">
      <c r="A32" s="72"/>
      <c r="E32" s="73"/>
      <c r="F32" s="135">
        <v>4</v>
      </c>
      <c r="G32" s="136" t="s">
        <v>80</v>
      </c>
      <c r="H32" s="136" t="s">
        <v>75</v>
      </c>
      <c r="I32" s="117"/>
      <c r="J32" s="43"/>
      <c r="N32" s="118"/>
      <c r="O32" s="118"/>
      <c r="P32" s="118"/>
      <c r="Q32" s="118"/>
      <c r="R32" s="118"/>
      <c r="S32" s="118"/>
      <c r="T32" s="42"/>
      <c r="U32" s="42"/>
      <c r="V32" s="42"/>
      <c r="W32" s="42"/>
      <c r="X32" s="42"/>
      <c r="Y32" s="42"/>
      <c r="Z32" s="42"/>
      <c r="AA32" s="42"/>
      <c r="AB32" s="42"/>
      <c r="AC32" s="42"/>
      <c r="AD32" s="42"/>
      <c r="AE32" s="42"/>
      <c r="AF32" s="42"/>
    </row>
    <row r="33" spans="1:32" ht="14.25" customHeight="1" x14ac:dyDescent="0.4">
      <c r="A33" s="72"/>
      <c r="E33" s="73"/>
      <c r="F33" s="135">
        <v>5</v>
      </c>
      <c r="G33" s="136" t="s">
        <v>79</v>
      </c>
      <c r="H33" s="136" t="s">
        <v>74</v>
      </c>
      <c r="I33" s="117"/>
      <c r="J33" s="43"/>
      <c r="K33" s="46"/>
      <c r="L33" s="46"/>
      <c r="M33" s="46"/>
      <c r="N33" s="46"/>
      <c r="O33" s="46"/>
      <c r="P33" s="46"/>
      <c r="Q33" s="46"/>
      <c r="R33" s="46"/>
      <c r="S33" s="46"/>
      <c r="T33" s="42"/>
      <c r="U33" s="42"/>
      <c r="V33" s="42"/>
      <c r="W33" s="42"/>
      <c r="X33" s="42"/>
      <c r="Y33" s="42"/>
      <c r="Z33" s="42"/>
      <c r="AA33" s="42"/>
      <c r="AB33" s="42"/>
      <c r="AC33" s="42"/>
      <c r="AD33" s="42"/>
      <c r="AE33" s="42"/>
      <c r="AF33" s="42"/>
    </row>
    <row r="34" spans="1:32" ht="14.25" customHeight="1" x14ac:dyDescent="0.4">
      <c r="A34" s="72"/>
      <c r="E34" s="73"/>
      <c r="I34" s="117"/>
      <c r="J34" s="108"/>
      <c r="K34" s="108"/>
      <c r="L34" s="108"/>
      <c r="M34" s="108"/>
      <c r="N34" s="108"/>
      <c r="O34" s="108"/>
      <c r="P34" s="108"/>
      <c r="Q34" s="108"/>
      <c r="R34" s="108"/>
      <c r="S34" s="108"/>
      <c r="T34" s="42"/>
      <c r="U34" s="42"/>
      <c r="V34" s="42"/>
      <c r="W34" s="42"/>
      <c r="X34" s="42"/>
      <c r="Y34" s="42"/>
      <c r="Z34" s="42"/>
      <c r="AA34" s="42"/>
      <c r="AB34" s="42"/>
      <c r="AC34" s="42"/>
      <c r="AD34" s="42"/>
      <c r="AE34" s="42"/>
      <c r="AF34" s="42"/>
    </row>
    <row r="35" spans="1:32" ht="14.25" customHeight="1" x14ac:dyDescent="0.2">
      <c r="A35" s="72"/>
      <c r="E35" s="123"/>
      <c r="F35" s="117"/>
      <c r="G35" s="117"/>
      <c r="H35" s="117"/>
      <c r="I35" s="117"/>
      <c r="J35" s="108"/>
      <c r="K35" s="108"/>
      <c r="L35" s="108"/>
      <c r="M35" s="108"/>
      <c r="N35" s="108"/>
      <c r="O35" s="108"/>
      <c r="P35" s="108"/>
      <c r="Q35" s="108"/>
      <c r="R35" s="108"/>
      <c r="S35" s="108"/>
      <c r="T35" s="42"/>
      <c r="U35" s="42"/>
      <c r="V35" s="42"/>
      <c r="W35" s="42"/>
      <c r="X35" s="42"/>
      <c r="Y35" s="42"/>
      <c r="Z35" s="42"/>
      <c r="AA35" s="42"/>
      <c r="AB35" s="42"/>
      <c r="AC35" s="42"/>
      <c r="AD35" s="42"/>
      <c r="AE35" s="42"/>
      <c r="AF35" s="42"/>
    </row>
    <row r="36" spans="1:32" ht="14.25" customHeight="1" x14ac:dyDescent="0.2">
      <c r="A36" s="72"/>
      <c r="E36" s="123"/>
      <c r="I36" s="117"/>
      <c r="J36" s="108"/>
      <c r="K36" s="108"/>
      <c r="L36" s="108"/>
      <c r="M36" s="108"/>
      <c r="N36" s="108"/>
      <c r="O36" s="108"/>
      <c r="P36" s="108"/>
      <c r="Q36" s="108"/>
      <c r="R36" s="108"/>
      <c r="S36" s="108"/>
      <c r="T36" s="42"/>
      <c r="U36" s="42"/>
      <c r="V36" s="42"/>
      <c r="W36" s="42"/>
      <c r="X36" s="42"/>
      <c r="Y36" s="42"/>
      <c r="Z36" s="42"/>
      <c r="AA36" s="42"/>
      <c r="AB36" s="42"/>
      <c r="AC36" s="42"/>
      <c r="AD36" s="42"/>
      <c r="AE36" s="42"/>
      <c r="AF36" s="42"/>
    </row>
    <row r="37" spans="1:32" ht="14.25" customHeight="1" x14ac:dyDescent="0.2">
      <c r="A37" s="72"/>
      <c r="E37" s="123"/>
      <c r="I37" s="117"/>
      <c r="J37" s="108"/>
      <c r="K37" s="108"/>
      <c r="L37" s="108"/>
      <c r="M37" s="108"/>
      <c r="N37" s="108"/>
      <c r="O37" s="108"/>
      <c r="P37" s="108"/>
      <c r="Q37" s="108"/>
      <c r="R37" s="108"/>
      <c r="S37" s="108"/>
      <c r="T37" s="42"/>
      <c r="U37" s="42"/>
      <c r="V37" s="42"/>
      <c r="W37" s="42"/>
      <c r="X37" s="42"/>
      <c r="Y37" s="42"/>
      <c r="Z37" s="42"/>
      <c r="AA37" s="42"/>
      <c r="AB37" s="42"/>
      <c r="AC37" s="42"/>
      <c r="AD37" s="42"/>
      <c r="AE37" s="42"/>
      <c r="AF37" s="42"/>
    </row>
    <row r="38" spans="1:32" ht="14.25" customHeight="1" x14ac:dyDescent="0.2">
      <c r="A38" s="72"/>
      <c r="B38" s="117"/>
      <c r="C38" s="117"/>
      <c r="D38" s="117"/>
      <c r="E38" s="123"/>
      <c r="I38" s="117"/>
      <c r="J38" s="108"/>
      <c r="K38" s="108"/>
      <c r="L38" s="108"/>
      <c r="M38" s="108"/>
      <c r="N38" s="108"/>
      <c r="O38" s="108"/>
      <c r="P38" s="108"/>
      <c r="Q38" s="108"/>
      <c r="R38" s="108"/>
      <c r="S38" s="108"/>
      <c r="T38" s="42"/>
      <c r="U38" s="42"/>
      <c r="V38" s="42"/>
      <c r="W38" s="42"/>
      <c r="X38" s="42"/>
      <c r="Y38" s="42"/>
      <c r="Z38" s="42"/>
      <c r="AA38" s="42"/>
      <c r="AB38" s="42"/>
      <c r="AC38" s="42"/>
      <c r="AD38" s="42"/>
      <c r="AE38" s="42"/>
      <c r="AF38" s="42"/>
    </row>
    <row r="39" spans="1:32" ht="14.25" customHeight="1" x14ac:dyDescent="0.2">
      <c r="A39" s="72"/>
      <c r="B39" s="117"/>
      <c r="C39" s="117"/>
      <c r="D39" s="117"/>
      <c r="E39" s="123"/>
      <c r="I39" s="117"/>
      <c r="J39" s="124"/>
      <c r="K39" s="108"/>
      <c r="L39" s="108"/>
      <c r="M39" s="108"/>
      <c r="N39" s="108"/>
      <c r="O39" s="108"/>
      <c r="P39" s="108"/>
      <c r="Q39" s="108"/>
      <c r="R39" s="108"/>
      <c r="S39" s="108"/>
      <c r="T39" s="42"/>
      <c r="U39" s="42"/>
      <c r="V39" s="42"/>
      <c r="W39" s="42"/>
      <c r="X39" s="42"/>
      <c r="Y39" s="42"/>
      <c r="Z39" s="42"/>
      <c r="AA39" s="42"/>
      <c r="AB39" s="42"/>
      <c r="AC39" s="42"/>
      <c r="AD39" s="42"/>
      <c r="AE39" s="42"/>
      <c r="AF39" s="42"/>
    </row>
    <row r="40" spans="1:32" ht="14.25" customHeight="1" x14ac:dyDescent="0.2">
      <c r="A40" s="72"/>
      <c r="B40" s="117"/>
      <c r="C40" s="117"/>
      <c r="D40" s="117"/>
      <c r="E40" s="123"/>
      <c r="I40" s="117"/>
      <c r="J40" s="124"/>
      <c r="K40" s="108"/>
      <c r="L40" s="108"/>
      <c r="M40" s="108"/>
      <c r="N40" s="108"/>
      <c r="O40" s="108"/>
      <c r="P40" s="108"/>
      <c r="Q40" s="108"/>
      <c r="R40" s="108"/>
      <c r="S40" s="108"/>
      <c r="T40" s="42"/>
      <c r="U40" s="42"/>
      <c r="V40" s="42"/>
      <c r="W40" s="42"/>
      <c r="X40" s="42"/>
      <c r="Y40" s="42"/>
      <c r="Z40" s="42"/>
      <c r="AA40" s="42"/>
      <c r="AB40" s="42"/>
      <c r="AC40" s="42"/>
      <c r="AD40" s="42"/>
      <c r="AE40" s="42"/>
      <c r="AF40" s="42"/>
    </row>
    <row r="41" spans="1:32" ht="14.25" customHeight="1" x14ac:dyDescent="0.2">
      <c r="A41" s="72"/>
      <c r="B41" s="117"/>
      <c r="C41" s="117"/>
      <c r="D41" s="117"/>
      <c r="E41" s="72"/>
      <c r="I41" s="117"/>
      <c r="J41" s="72"/>
      <c r="K41" s="72"/>
      <c r="L41" s="72"/>
      <c r="M41" s="72"/>
      <c r="N41" s="72"/>
      <c r="O41" s="72"/>
      <c r="P41" s="72"/>
      <c r="Q41" s="72"/>
      <c r="R41" s="72"/>
      <c r="S41" s="72"/>
      <c r="T41" s="42"/>
      <c r="U41" s="42"/>
      <c r="V41" s="42"/>
      <c r="W41" s="42"/>
      <c r="X41" s="42"/>
      <c r="Y41" s="42"/>
      <c r="Z41" s="42"/>
      <c r="AA41" s="42"/>
      <c r="AB41" s="42"/>
      <c r="AC41" s="42"/>
      <c r="AD41" s="42"/>
      <c r="AE41" s="42"/>
      <c r="AF41" s="42"/>
    </row>
    <row r="42" spans="1:32" ht="14.25" customHeight="1" x14ac:dyDescent="0.2">
      <c r="A42" s="72"/>
      <c r="B42" s="117"/>
      <c r="C42" s="117"/>
      <c r="D42" s="117"/>
      <c r="E42" s="72"/>
      <c r="I42" s="72"/>
      <c r="J42" s="117"/>
      <c r="K42" s="117"/>
      <c r="L42" s="117"/>
      <c r="M42" s="117"/>
      <c r="N42" s="117"/>
      <c r="O42" s="117"/>
      <c r="P42" s="117"/>
      <c r="Q42" s="117"/>
      <c r="R42" s="117"/>
      <c r="S42" s="117"/>
      <c r="T42" s="42"/>
      <c r="U42" s="42"/>
      <c r="V42" s="42"/>
      <c r="W42" s="42"/>
      <c r="X42" s="42"/>
      <c r="Y42" s="42"/>
      <c r="Z42" s="42"/>
      <c r="AA42" s="42"/>
      <c r="AB42" s="42"/>
      <c r="AC42" s="42"/>
      <c r="AD42" s="42"/>
      <c r="AE42" s="42"/>
      <c r="AF42" s="42"/>
    </row>
    <row r="43" spans="1:32" ht="14.25" customHeight="1" x14ac:dyDescent="0.2">
      <c r="A43" s="72"/>
      <c r="B43" s="117"/>
      <c r="C43" s="117"/>
      <c r="D43" s="117"/>
      <c r="E43" s="72"/>
      <c r="F43" s="72"/>
      <c r="G43" s="72"/>
      <c r="H43" s="72"/>
      <c r="I43" s="72"/>
      <c r="J43" s="117"/>
      <c r="K43" s="117"/>
      <c r="L43" s="117"/>
      <c r="M43" s="117"/>
      <c r="N43" s="117"/>
      <c r="O43" s="117"/>
      <c r="P43" s="117"/>
      <c r="Q43" s="117"/>
      <c r="R43" s="117"/>
      <c r="S43" s="117"/>
      <c r="T43" s="42"/>
      <c r="U43" s="42"/>
      <c r="V43" s="42"/>
      <c r="W43" s="42"/>
      <c r="X43" s="42"/>
      <c r="Y43" s="42"/>
      <c r="Z43" s="42"/>
      <c r="AA43" s="42"/>
      <c r="AB43" s="42"/>
      <c r="AC43" s="42"/>
      <c r="AD43" s="42"/>
      <c r="AE43" s="42"/>
      <c r="AF43" s="42"/>
    </row>
    <row r="44" spans="1:32" ht="14.25" customHeight="1" x14ac:dyDescent="0.2">
      <c r="A44" s="72"/>
      <c r="B44" s="117"/>
      <c r="C44" s="117"/>
      <c r="D44" s="117"/>
      <c r="E44" s="72"/>
      <c r="F44" s="72"/>
      <c r="G44" s="72"/>
      <c r="H44" s="72"/>
      <c r="I44" s="72"/>
      <c r="J44" s="117"/>
      <c r="K44" s="117"/>
      <c r="L44" s="117"/>
      <c r="M44" s="117"/>
      <c r="N44" s="117"/>
      <c r="O44" s="117"/>
      <c r="P44" s="117"/>
      <c r="Q44" s="117"/>
      <c r="R44" s="117"/>
      <c r="S44" s="117"/>
      <c r="T44" s="42"/>
      <c r="U44" s="42"/>
      <c r="V44" s="42"/>
      <c r="W44" s="42"/>
      <c r="X44" s="42"/>
      <c r="Y44" s="42"/>
      <c r="Z44" s="42"/>
      <c r="AA44" s="42"/>
      <c r="AB44" s="42"/>
      <c r="AC44" s="42"/>
      <c r="AD44" s="42"/>
      <c r="AE44" s="42"/>
      <c r="AF44" s="42"/>
    </row>
    <row r="45" spans="1:32" ht="14.25" customHeight="1" x14ac:dyDescent="0.2">
      <c r="A45" s="72"/>
      <c r="B45" s="117"/>
      <c r="C45" s="117"/>
      <c r="D45" s="117"/>
      <c r="E45" s="72"/>
      <c r="F45" s="72"/>
      <c r="G45" s="72"/>
      <c r="H45" s="72"/>
      <c r="I45" s="72"/>
      <c r="J45" s="117"/>
      <c r="K45" s="117"/>
      <c r="L45" s="117"/>
      <c r="M45" s="117"/>
      <c r="N45" s="117"/>
      <c r="O45" s="117"/>
      <c r="P45" s="117"/>
      <c r="Q45" s="117"/>
      <c r="R45" s="117"/>
      <c r="S45" s="117"/>
      <c r="T45" s="42"/>
      <c r="U45" s="42"/>
      <c r="V45" s="42"/>
      <c r="W45" s="42"/>
      <c r="X45" s="42"/>
      <c r="Y45" s="42"/>
      <c r="Z45" s="42"/>
      <c r="AA45" s="42"/>
      <c r="AB45" s="42"/>
      <c r="AC45" s="42"/>
      <c r="AD45" s="42"/>
      <c r="AE45" s="42"/>
      <c r="AF45" s="42"/>
    </row>
    <row r="46" spans="1:32" x14ac:dyDescent="0.2">
      <c r="A46" s="72"/>
      <c r="B46" s="117"/>
      <c r="C46" s="117"/>
      <c r="D46" s="117"/>
      <c r="E46" s="72"/>
      <c r="F46" s="72"/>
      <c r="G46" s="72"/>
      <c r="H46" s="72"/>
      <c r="I46" s="72"/>
      <c r="J46" s="117"/>
      <c r="K46" s="117"/>
      <c r="L46" s="117"/>
      <c r="M46" s="117"/>
      <c r="N46" s="117"/>
      <c r="O46" s="117"/>
      <c r="P46" s="117"/>
      <c r="Q46" s="117"/>
      <c r="R46" s="117"/>
      <c r="S46" s="117"/>
      <c r="T46" s="42"/>
      <c r="U46" s="42"/>
      <c r="V46" s="42"/>
      <c r="W46" s="42"/>
      <c r="X46" s="42"/>
      <c r="Y46" s="42"/>
      <c r="Z46" s="42"/>
      <c r="AA46" s="42"/>
      <c r="AB46" s="42"/>
      <c r="AC46" s="42"/>
      <c r="AD46" s="42"/>
      <c r="AE46" s="42"/>
      <c r="AF46" s="42"/>
    </row>
    <row r="47" spans="1:32" x14ac:dyDescent="0.2">
      <c r="A47" s="72"/>
      <c r="B47" s="117"/>
      <c r="C47" s="117"/>
      <c r="D47" s="117"/>
      <c r="E47" s="72"/>
      <c r="F47" s="72"/>
      <c r="G47" s="72"/>
      <c r="H47" s="72"/>
      <c r="I47" s="72"/>
      <c r="J47" s="117"/>
      <c r="K47" s="117"/>
      <c r="L47" s="117"/>
      <c r="M47" s="117"/>
      <c r="N47" s="117"/>
      <c r="O47" s="117"/>
      <c r="P47" s="117"/>
      <c r="Q47" s="117"/>
      <c r="R47" s="117"/>
      <c r="S47" s="117"/>
      <c r="T47" s="42"/>
      <c r="U47" s="42"/>
      <c r="V47" s="42"/>
      <c r="W47" s="42"/>
      <c r="X47" s="42"/>
      <c r="Y47" s="42"/>
      <c r="Z47" s="42"/>
      <c r="AA47" s="42"/>
      <c r="AB47" s="42"/>
      <c r="AC47" s="42"/>
      <c r="AD47" s="42"/>
      <c r="AE47" s="42"/>
      <c r="AF47" s="42"/>
    </row>
    <row r="48" spans="1:32" x14ac:dyDescent="0.2">
      <c r="A48" s="72"/>
      <c r="B48" s="117"/>
      <c r="C48" s="117"/>
      <c r="D48" s="117"/>
      <c r="E48" s="72"/>
      <c r="F48" s="72"/>
      <c r="G48" s="72"/>
      <c r="H48" s="72"/>
      <c r="I48" s="72"/>
      <c r="J48" s="72"/>
      <c r="K48" s="72"/>
      <c r="L48" s="72"/>
      <c r="M48" s="72"/>
      <c r="N48" s="72"/>
      <c r="O48" s="72"/>
      <c r="P48" s="72"/>
      <c r="Q48" s="72"/>
      <c r="R48" s="72"/>
      <c r="S48" s="72"/>
      <c r="T48" s="42"/>
      <c r="U48" s="42"/>
      <c r="V48" s="42"/>
      <c r="W48" s="42"/>
      <c r="X48" s="42"/>
      <c r="Y48" s="42"/>
      <c r="Z48" s="42"/>
      <c r="AA48" s="42"/>
      <c r="AB48" s="42"/>
      <c r="AC48" s="42"/>
      <c r="AD48" s="42"/>
      <c r="AE48" s="42"/>
      <c r="AF48" s="42"/>
    </row>
    <row r="49" spans="1:32" x14ac:dyDescent="0.2">
      <c r="A49" s="72"/>
      <c r="B49" s="117"/>
      <c r="C49" s="117"/>
      <c r="D49" s="117"/>
      <c r="E49" s="72"/>
      <c r="F49" s="72"/>
      <c r="G49" s="72"/>
      <c r="H49" s="72"/>
      <c r="I49" s="72"/>
      <c r="J49" s="72"/>
      <c r="K49" s="72"/>
      <c r="L49" s="72"/>
      <c r="M49" s="72"/>
      <c r="N49" s="72"/>
      <c r="O49" s="72"/>
      <c r="P49" s="72"/>
      <c r="Q49" s="72"/>
      <c r="R49" s="72"/>
      <c r="S49" s="72"/>
      <c r="T49" s="42"/>
      <c r="U49" s="42"/>
      <c r="V49" s="42"/>
      <c r="W49" s="42"/>
      <c r="X49" s="42"/>
      <c r="Y49" s="42"/>
      <c r="Z49" s="42"/>
      <c r="AA49" s="42"/>
      <c r="AB49" s="42"/>
      <c r="AC49" s="42"/>
      <c r="AD49" s="42"/>
      <c r="AE49" s="42"/>
      <c r="AF49" s="42"/>
    </row>
    <row r="50" spans="1:32" x14ac:dyDescent="0.2">
      <c r="A50" s="72"/>
      <c r="B50" s="117"/>
      <c r="C50" s="117"/>
      <c r="D50" s="117"/>
      <c r="E50" s="72"/>
      <c r="F50" s="72"/>
      <c r="G50" s="72"/>
      <c r="H50" s="72"/>
      <c r="I50" s="72"/>
      <c r="J50" s="72"/>
      <c r="K50" s="72"/>
      <c r="L50" s="72"/>
      <c r="M50" s="72"/>
      <c r="N50" s="72"/>
      <c r="O50" s="72"/>
      <c r="P50" s="72"/>
      <c r="Q50" s="72"/>
      <c r="R50" s="72"/>
      <c r="S50" s="72"/>
      <c r="T50" s="42"/>
      <c r="U50" s="42"/>
      <c r="V50" s="42"/>
      <c r="W50" s="42"/>
      <c r="X50" s="42"/>
      <c r="Y50" s="42"/>
      <c r="Z50" s="42"/>
      <c r="AA50" s="42"/>
      <c r="AB50" s="42"/>
      <c r="AC50" s="42"/>
      <c r="AD50" s="42"/>
      <c r="AE50" s="42"/>
      <c r="AF50" s="42"/>
    </row>
    <row r="51" spans="1:32" x14ac:dyDescent="0.2">
      <c r="A51" s="72"/>
      <c r="B51" s="117"/>
      <c r="C51" s="117"/>
      <c r="D51" s="117"/>
      <c r="E51" s="72"/>
      <c r="F51" s="72"/>
      <c r="G51" s="72"/>
      <c r="H51" s="72"/>
      <c r="I51" s="72"/>
      <c r="J51" s="72"/>
      <c r="K51" s="72"/>
      <c r="L51" s="72"/>
      <c r="M51" s="72"/>
      <c r="N51" s="72"/>
      <c r="O51" s="72"/>
      <c r="P51" s="72"/>
      <c r="Q51" s="72"/>
      <c r="R51" s="72"/>
      <c r="S51" s="72"/>
      <c r="T51" s="42"/>
      <c r="U51" s="42"/>
      <c r="V51" s="42"/>
      <c r="W51" s="42"/>
      <c r="X51" s="42"/>
      <c r="Y51" s="42"/>
      <c r="Z51" s="42"/>
      <c r="AA51" s="42"/>
      <c r="AB51" s="42"/>
      <c r="AC51" s="42"/>
      <c r="AD51" s="42"/>
      <c r="AE51" s="42"/>
      <c r="AF51" s="42"/>
    </row>
    <row r="52" spans="1:32" x14ac:dyDescent="0.2">
      <c r="A52" s="72"/>
      <c r="B52" s="117"/>
      <c r="C52" s="117"/>
      <c r="D52" s="117"/>
      <c r="E52" s="72"/>
      <c r="F52" s="72"/>
      <c r="G52" s="72"/>
      <c r="H52" s="72"/>
      <c r="I52" s="72"/>
      <c r="J52" s="72"/>
      <c r="K52" s="72"/>
      <c r="L52" s="72"/>
      <c r="M52" s="72"/>
      <c r="N52" s="72"/>
      <c r="O52" s="72"/>
      <c r="P52" s="72"/>
      <c r="Q52" s="72"/>
      <c r="R52" s="72"/>
      <c r="S52" s="72"/>
      <c r="T52" s="42"/>
      <c r="U52" s="42"/>
      <c r="V52" s="42"/>
      <c r="W52" s="42"/>
      <c r="X52" s="42"/>
      <c r="Y52" s="42"/>
      <c r="Z52" s="42"/>
      <c r="AA52" s="42"/>
      <c r="AB52" s="42"/>
      <c r="AC52" s="42"/>
      <c r="AD52" s="42"/>
      <c r="AE52" s="42"/>
      <c r="AF52" s="42"/>
    </row>
    <row r="53" spans="1:32" x14ac:dyDescent="0.2">
      <c r="A53" s="72"/>
      <c r="B53" s="117"/>
      <c r="C53" s="117"/>
      <c r="D53" s="117"/>
      <c r="E53" s="72"/>
      <c r="F53" s="72"/>
      <c r="G53" s="72"/>
      <c r="H53" s="72"/>
      <c r="I53" s="72"/>
      <c r="J53" s="72"/>
      <c r="K53" s="72"/>
      <c r="L53" s="72"/>
      <c r="M53" s="72"/>
      <c r="N53" s="72"/>
      <c r="O53" s="72"/>
      <c r="P53" s="72"/>
      <c r="Q53" s="72"/>
      <c r="R53" s="72"/>
      <c r="S53" s="72"/>
      <c r="T53" s="42"/>
      <c r="U53" s="42"/>
      <c r="V53" s="42"/>
      <c r="W53" s="42"/>
      <c r="X53" s="42"/>
      <c r="Y53" s="42"/>
      <c r="Z53" s="42"/>
      <c r="AA53" s="42"/>
      <c r="AB53" s="42"/>
      <c r="AC53" s="42"/>
      <c r="AD53" s="42"/>
      <c r="AE53" s="42"/>
      <c r="AF53" s="42"/>
    </row>
    <row r="54" spans="1:32" x14ac:dyDescent="0.2">
      <c r="A54" s="72"/>
      <c r="B54" s="117"/>
      <c r="C54" s="117"/>
      <c r="D54" s="117"/>
      <c r="E54" s="117"/>
      <c r="F54" s="117"/>
      <c r="G54" s="117"/>
      <c r="H54" s="117"/>
      <c r="I54" s="72"/>
      <c r="J54" s="72"/>
      <c r="K54" s="72"/>
      <c r="L54" s="72"/>
      <c r="M54" s="72"/>
      <c r="N54" s="72"/>
      <c r="O54" s="72"/>
      <c r="P54" s="72"/>
      <c r="Q54" s="72"/>
      <c r="R54" s="72"/>
      <c r="S54" s="72"/>
      <c r="T54" s="42"/>
      <c r="U54" s="42"/>
      <c r="V54" s="42"/>
      <c r="W54" s="42"/>
      <c r="X54" s="42"/>
      <c r="Y54" s="42"/>
      <c r="Z54" s="42"/>
      <c r="AA54" s="42"/>
      <c r="AB54" s="42"/>
      <c r="AC54" s="42"/>
      <c r="AD54" s="42"/>
      <c r="AE54" s="42"/>
      <c r="AF54" s="42"/>
    </row>
    <row r="55" spans="1:32" x14ac:dyDescent="0.2">
      <c r="A55" s="72"/>
      <c r="B55" s="117"/>
      <c r="C55" s="117"/>
      <c r="D55" s="117"/>
      <c r="E55" s="117"/>
      <c r="F55" s="117"/>
      <c r="G55" s="117"/>
      <c r="H55" s="117"/>
      <c r="I55" s="72"/>
      <c r="J55" s="72"/>
      <c r="K55" s="72"/>
      <c r="L55" s="72"/>
      <c r="M55" s="72"/>
      <c r="N55" s="72"/>
      <c r="O55" s="72"/>
      <c r="P55" s="72"/>
      <c r="Q55" s="72"/>
      <c r="R55" s="72"/>
      <c r="S55" s="72"/>
      <c r="T55" s="42"/>
      <c r="U55" s="42"/>
      <c r="V55" s="42"/>
      <c r="W55" s="42"/>
      <c r="X55" s="42"/>
      <c r="Y55" s="42"/>
      <c r="Z55" s="42"/>
      <c r="AA55" s="42"/>
      <c r="AB55" s="42"/>
      <c r="AC55" s="42"/>
      <c r="AD55" s="42"/>
      <c r="AE55" s="42"/>
      <c r="AF55" s="42"/>
    </row>
    <row r="56" spans="1:32" x14ac:dyDescent="0.2">
      <c r="A56" s="72"/>
      <c r="B56" s="117"/>
      <c r="C56" s="117"/>
      <c r="D56" s="117"/>
      <c r="E56" s="117"/>
      <c r="F56" s="117"/>
      <c r="G56" s="117"/>
      <c r="H56" s="117"/>
      <c r="I56" s="72"/>
      <c r="J56" s="72"/>
      <c r="K56" s="72"/>
      <c r="L56" s="72"/>
      <c r="M56" s="72"/>
      <c r="N56" s="72"/>
      <c r="O56" s="72"/>
      <c r="P56" s="72"/>
      <c r="Q56" s="72"/>
      <c r="R56" s="72"/>
      <c r="S56" s="72"/>
      <c r="T56" s="42"/>
      <c r="U56" s="42"/>
      <c r="V56" s="42"/>
      <c r="W56" s="42"/>
      <c r="X56" s="42"/>
      <c r="Y56" s="42"/>
      <c r="Z56" s="42"/>
      <c r="AA56" s="42"/>
      <c r="AB56" s="42"/>
      <c r="AC56" s="42"/>
      <c r="AD56" s="42"/>
      <c r="AE56" s="42"/>
      <c r="AF56" s="42"/>
    </row>
    <row r="57" spans="1:32" x14ac:dyDescent="0.2">
      <c r="A57" s="42"/>
      <c r="I57" s="42"/>
      <c r="J57" s="42"/>
      <c r="K57" s="42"/>
      <c r="L57" s="42"/>
      <c r="M57" s="42"/>
      <c r="N57" s="42"/>
      <c r="O57" s="42"/>
      <c r="P57" s="42"/>
      <c r="Q57" s="42"/>
      <c r="R57" s="42"/>
      <c r="S57" s="42"/>
      <c r="T57" s="42"/>
      <c r="U57" s="42"/>
      <c r="V57" s="42"/>
      <c r="W57" s="42"/>
      <c r="X57" s="42"/>
      <c r="Y57" s="42"/>
      <c r="Z57" s="42"/>
      <c r="AA57" s="42"/>
      <c r="AB57" s="42"/>
      <c r="AC57" s="42"/>
      <c r="AD57" s="42"/>
      <c r="AE57" s="42"/>
      <c r="AF57" s="42"/>
    </row>
    <row r="58" spans="1:32" x14ac:dyDescent="0.2">
      <c r="A58" s="42"/>
      <c r="I58" s="42"/>
      <c r="J58" s="42"/>
      <c r="K58" s="42"/>
      <c r="L58" s="42"/>
      <c r="M58" s="42"/>
      <c r="N58" s="42"/>
      <c r="O58" s="42"/>
      <c r="P58" s="42"/>
      <c r="Q58" s="42"/>
      <c r="R58" s="42"/>
      <c r="S58" s="42"/>
      <c r="T58" s="42"/>
      <c r="U58" s="42"/>
      <c r="V58" s="42"/>
      <c r="W58" s="42"/>
      <c r="X58" s="42"/>
      <c r="Y58" s="42"/>
      <c r="Z58" s="42"/>
      <c r="AA58" s="42"/>
      <c r="AB58" s="42"/>
      <c r="AC58" s="42"/>
      <c r="AD58" s="42"/>
      <c r="AE58" s="42"/>
      <c r="AF58" s="42"/>
    </row>
    <row r="59" spans="1:32" x14ac:dyDescent="0.2">
      <c r="A59" s="42"/>
      <c r="I59" s="42"/>
      <c r="J59" s="42"/>
      <c r="K59" s="42"/>
      <c r="L59" s="42"/>
      <c r="M59" s="42"/>
      <c r="N59" s="42"/>
      <c r="O59" s="42"/>
      <c r="P59" s="42"/>
      <c r="Q59" s="42"/>
      <c r="R59" s="42"/>
      <c r="S59" s="42"/>
      <c r="T59" s="42"/>
      <c r="U59" s="42"/>
      <c r="V59" s="42"/>
      <c r="W59" s="42"/>
      <c r="X59" s="42"/>
      <c r="Y59" s="42"/>
      <c r="Z59" s="42"/>
      <c r="AA59" s="42"/>
      <c r="AB59" s="42"/>
      <c r="AC59" s="42"/>
      <c r="AD59" s="42"/>
      <c r="AE59" s="42"/>
      <c r="AF59" s="42"/>
    </row>
    <row r="60" spans="1:32" x14ac:dyDescent="0.2">
      <c r="A60" s="42"/>
      <c r="I60" s="42"/>
      <c r="J60" s="42"/>
      <c r="K60" s="42"/>
      <c r="L60" s="42"/>
      <c r="M60" s="42"/>
      <c r="N60" s="42"/>
      <c r="O60" s="42"/>
      <c r="P60" s="42"/>
      <c r="Q60" s="42"/>
      <c r="R60" s="42"/>
      <c r="S60" s="42"/>
      <c r="T60" s="42"/>
      <c r="U60" s="42"/>
      <c r="V60" s="42"/>
      <c r="W60" s="42"/>
      <c r="X60" s="42"/>
      <c r="Y60" s="42"/>
      <c r="Z60" s="42"/>
      <c r="AA60" s="42"/>
      <c r="AB60" s="42"/>
      <c r="AC60" s="42"/>
      <c r="AD60" s="42"/>
      <c r="AE60" s="42"/>
      <c r="AF60" s="42"/>
    </row>
    <row r="65" spans="10:17" x14ac:dyDescent="0.2">
      <c r="J65" s="7"/>
      <c r="K65" s="7"/>
      <c r="L65" s="7"/>
      <c r="M65" s="7"/>
      <c r="N65" s="7"/>
      <c r="O65" s="7"/>
      <c r="P65" s="7"/>
      <c r="Q65" s="7"/>
    </row>
  </sheetData>
  <sheetProtection algorithmName="SHA-512" hashValue="cNz/6H6Lv0dB95LC63aoEwTDSZddgGvi3tUI0shsvjX0T4oOE7hN558/SSTr+XpHgX5Xpx+qDq6VANkg9Unp0g==" saltValue="1nURzibsgyDAtKDghFdDaw==" spinCount="100000" sheet="1" objects="1" scenarios="1" selectLockedCells="1"/>
  <mergeCells count="38">
    <mergeCell ref="G23:O24"/>
    <mergeCell ref="F23:F24"/>
    <mergeCell ref="F27:H27"/>
    <mergeCell ref="F14:F15"/>
    <mergeCell ref="F12:F13"/>
    <mergeCell ref="C16:D16"/>
    <mergeCell ref="C15:D15"/>
    <mergeCell ref="C18:D18"/>
    <mergeCell ref="C14:D14"/>
    <mergeCell ref="C13:D13"/>
    <mergeCell ref="B1:D12"/>
    <mergeCell ref="C19:D29"/>
    <mergeCell ref="B19:B29"/>
    <mergeCell ref="C17:D17"/>
    <mergeCell ref="F3:Q3"/>
    <mergeCell ref="F7:F8"/>
    <mergeCell ref="F5:F6"/>
    <mergeCell ref="H7:H8"/>
    <mergeCell ref="I7:I8"/>
    <mergeCell ref="H5:H6"/>
    <mergeCell ref="I5:I6"/>
    <mergeCell ref="G5:G6"/>
    <mergeCell ref="G7:G8"/>
    <mergeCell ref="G22:O22"/>
    <mergeCell ref="G25:O25"/>
    <mergeCell ref="F9:F11"/>
    <mergeCell ref="G9:G11"/>
    <mergeCell ref="G12:G13"/>
    <mergeCell ref="F19:O19"/>
    <mergeCell ref="G20:O20"/>
    <mergeCell ref="G21:O21"/>
    <mergeCell ref="G14:G15"/>
    <mergeCell ref="I14:I15"/>
    <mergeCell ref="H14:H15"/>
    <mergeCell ref="I9:I11"/>
    <mergeCell ref="H9:H11"/>
    <mergeCell ref="I12:I13"/>
    <mergeCell ref="H12:H13"/>
  </mergeCells>
  <pageMargins left="0.7" right="0.7" top="0.75" bottom="0.75" header="0.3" footer="0.3"/>
  <pageSetup paperSize="9" orientation="portrait"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52859-3643-4E93-861E-856D9726F7CE}">
  <dimension ref="A1:AC69"/>
  <sheetViews>
    <sheetView showGridLines="0" rightToLeft="1" zoomScaleNormal="100" workbookViewId="0">
      <selection activeCell="C20" sqref="C20:D29"/>
    </sheetView>
  </sheetViews>
  <sheetFormatPr defaultRowHeight="14.25" x14ac:dyDescent="0.2"/>
  <cols>
    <col min="1" max="1" width="1.625" customWidth="1"/>
    <col min="2" max="2" width="10" customWidth="1"/>
    <col min="3" max="4" width="18.625" customWidth="1"/>
    <col min="5" max="5" width="3" customWidth="1"/>
    <col min="6" max="6" width="1.75" bestFit="1" customWidth="1"/>
    <col min="7" max="7" width="24.5" bestFit="1" customWidth="1"/>
    <col min="8" max="8" width="15.75" bestFit="1" customWidth="1"/>
    <col min="9" max="9" width="17.125" bestFit="1" customWidth="1"/>
    <col min="10" max="10" width="15.75" bestFit="1" customWidth="1"/>
    <col min="11" max="11" width="19" bestFit="1" customWidth="1"/>
    <col min="12" max="12" width="26.875" bestFit="1" customWidth="1"/>
    <col min="13" max="13" width="19.25" bestFit="1" customWidth="1"/>
    <col min="14" max="14" width="17.125" bestFit="1" customWidth="1"/>
    <col min="15" max="15" width="20" bestFit="1" customWidth="1"/>
  </cols>
  <sheetData>
    <row r="1" spans="1:29" ht="6" customHeight="1" thickBot="1" x14ac:dyDescent="0.25">
      <c r="A1" s="44"/>
      <c r="B1" s="214"/>
      <c r="C1" s="214"/>
      <c r="D1" s="214"/>
      <c r="E1" s="44"/>
      <c r="F1" s="231"/>
      <c r="G1" s="231"/>
      <c r="H1" s="231"/>
      <c r="I1" s="231"/>
      <c r="J1" s="231"/>
      <c r="K1" s="231"/>
      <c r="L1" s="231"/>
      <c r="M1" s="231"/>
      <c r="N1" s="231"/>
      <c r="O1" s="231"/>
      <c r="P1" s="72"/>
      <c r="Q1" s="72"/>
      <c r="R1" s="72"/>
      <c r="S1" s="72"/>
      <c r="T1" s="72"/>
      <c r="U1" s="72"/>
      <c r="V1" s="72"/>
      <c r="W1" s="72"/>
      <c r="X1" s="72"/>
      <c r="Y1" s="72"/>
      <c r="Z1" s="72"/>
      <c r="AA1" s="72"/>
      <c r="AB1" s="42"/>
      <c r="AC1" s="42"/>
    </row>
    <row r="2" spans="1:29" ht="15" customHeight="1" x14ac:dyDescent="0.2">
      <c r="A2" s="44"/>
      <c r="B2" s="214"/>
      <c r="C2" s="214"/>
      <c r="D2" s="214"/>
      <c r="E2" s="44"/>
      <c r="F2" s="226" t="s">
        <v>104</v>
      </c>
      <c r="G2" s="227"/>
      <c r="H2" s="227"/>
      <c r="I2" s="227"/>
      <c r="J2" s="227"/>
      <c r="K2" s="227"/>
      <c r="L2" s="224" t="s">
        <v>119</v>
      </c>
      <c r="M2" s="224"/>
      <c r="N2" s="224"/>
      <c r="O2" s="225"/>
      <c r="P2" s="72"/>
      <c r="Q2" s="72"/>
      <c r="R2" s="72"/>
      <c r="S2" s="72"/>
      <c r="T2" s="72"/>
      <c r="U2" s="72"/>
      <c r="V2" s="72"/>
      <c r="W2" s="72"/>
      <c r="X2" s="72"/>
      <c r="Y2" s="72"/>
      <c r="Z2" s="72"/>
      <c r="AA2" s="72"/>
      <c r="AB2" s="42"/>
      <c r="AC2" s="42"/>
    </row>
    <row r="3" spans="1:29" ht="15" customHeight="1" x14ac:dyDescent="0.2">
      <c r="A3" s="44"/>
      <c r="B3" s="214"/>
      <c r="C3" s="214"/>
      <c r="D3" s="214"/>
      <c r="E3" s="44"/>
      <c r="F3" s="222" t="s">
        <v>9</v>
      </c>
      <c r="G3" s="59" t="s">
        <v>6</v>
      </c>
      <c r="H3" s="228">
        <f>'صفحة الإدخال'!I12</f>
        <v>0</v>
      </c>
      <c r="I3" s="228"/>
      <c r="J3" s="228"/>
      <c r="K3" s="228"/>
      <c r="L3" s="59" t="s">
        <v>67</v>
      </c>
      <c r="M3" s="59" t="s">
        <v>63</v>
      </c>
      <c r="N3" s="58" t="s">
        <v>64</v>
      </c>
      <c r="O3" s="13" t="s">
        <v>66</v>
      </c>
      <c r="P3" s="72"/>
      <c r="Q3" s="72"/>
      <c r="R3" s="72"/>
      <c r="S3" s="72"/>
      <c r="T3" s="72"/>
      <c r="U3" s="72"/>
      <c r="V3" s="72"/>
      <c r="W3" s="72"/>
      <c r="X3" s="72"/>
      <c r="Y3" s="72"/>
      <c r="Z3" s="72"/>
      <c r="AA3" s="72"/>
      <c r="AB3" s="42"/>
      <c r="AC3" s="42"/>
    </row>
    <row r="4" spans="1:29" ht="15" customHeight="1" x14ac:dyDescent="0.2">
      <c r="A4" s="44"/>
      <c r="B4" s="214"/>
      <c r="C4" s="214"/>
      <c r="D4" s="214"/>
      <c r="E4" s="44"/>
      <c r="F4" s="223"/>
      <c r="G4" s="10" t="s">
        <v>0</v>
      </c>
      <c r="H4" s="10" t="s">
        <v>63</v>
      </c>
      <c r="I4" s="10" t="s">
        <v>64</v>
      </c>
      <c r="J4" s="11" t="s">
        <v>65</v>
      </c>
      <c r="K4" s="2" t="s">
        <v>66</v>
      </c>
      <c r="L4" s="67" t="s">
        <v>40</v>
      </c>
      <c r="M4" s="63">
        <v>0.85</v>
      </c>
      <c r="N4" s="60">
        <f>M4*I6</f>
        <v>0</v>
      </c>
      <c r="O4" s="22">
        <f>K6*M4</f>
        <v>0</v>
      </c>
      <c r="P4" s="72"/>
      <c r="Q4" s="72"/>
      <c r="R4" s="72"/>
      <c r="S4" s="72"/>
      <c r="T4" s="72"/>
      <c r="U4" s="72"/>
      <c r="V4" s="72"/>
      <c r="W4" s="72"/>
      <c r="X4" s="72"/>
      <c r="Y4" s="72"/>
      <c r="Z4" s="72"/>
      <c r="AA4" s="72"/>
      <c r="AB4" s="42"/>
      <c r="AC4" s="42"/>
    </row>
    <row r="5" spans="1:29" ht="15.75" customHeight="1" thickBot="1" x14ac:dyDescent="0.25">
      <c r="A5" s="44"/>
      <c r="B5" s="214"/>
      <c r="C5" s="214"/>
      <c r="D5" s="214"/>
      <c r="E5" s="44"/>
      <c r="F5" s="137">
        <v>1</v>
      </c>
      <c r="G5" s="67" t="s">
        <v>1</v>
      </c>
      <c r="H5" s="63">
        <v>0.15</v>
      </c>
      <c r="I5" s="16">
        <f>H3*H5</f>
        <v>0</v>
      </c>
      <c r="J5" s="63">
        <v>0.25</v>
      </c>
      <c r="K5" s="17">
        <f>H3*J5</f>
        <v>0</v>
      </c>
      <c r="L5" s="9" t="s">
        <v>41</v>
      </c>
      <c r="M5" s="23">
        <v>0.15</v>
      </c>
      <c r="N5" s="24">
        <f>M5*I6</f>
        <v>0</v>
      </c>
      <c r="O5" s="25">
        <f>K6*M5</f>
        <v>0</v>
      </c>
      <c r="P5" s="72"/>
      <c r="Q5" s="72"/>
      <c r="R5" s="72"/>
      <c r="S5" s="72"/>
      <c r="T5" s="72"/>
      <c r="U5" s="72"/>
      <c r="V5" s="72"/>
      <c r="W5" s="72"/>
      <c r="X5" s="72"/>
      <c r="Y5" s="72"/>
      <c r="Z5" s="72"/>
      <c r="AA5" s="72"/>
      <c r="AB5" s="42"/>
      <c r="AC5" s="42"/>
    </row>
    <row r="6" spans="1:29" ht="15" customHeight="1" x14ac:dyDescent="0.2">
      <c r="A6" s="44"/>
      <c r="B6" s="214"/>
      <c r="C6" s="214"/>
      <c r="D6" s="214"/>
      <c r="E6" s="44"/>
      <c r="F6" s="138">
        <f>F5+1</f>
        <v>2</v>
      </c>
      <c r="G6" s="67" t="s">
        <v>2</v>
      </c>
      <c r="H6" s="63">
        <v>0.75</v>
      </c>
      <c r="I6" s="18">
        <f>H3*H6</f>
        <v>0</v>
      </c>
      <c r="J6" s="63">
        <v>0.35</v>
      </c>
      <c r="K6" s="17">
        <f>J6*H3</f>
        <v>0</v>
      </c>
      <c r="L6" s="5"/>
      <c r="M6" s="5"/>
      <c r="N6" s="5"/>
      <c r="O6" s="5"/>
      <c r="P6" s="72"/>
      <c r="Q6" s="72"/>
      <c r="R6" s="72"/>
      <c r="S6" s="72"/>
      <c r="T6" s="72"/>
      <c r="U6" s="72"/>
      <c r="V6" s="72"/>
      <c r="W6" s="72"/>
      <c r="X6" s="72"/>
      <c r="Y6" s="72"/>
      <c r="Z6" s="72"/>
      <c r="AA6" s="72"/>
      <c r="AB6" s="42"/>
      <c r="AC6" s="42"/>
    </row>
    <row r="7" spans="1:29" ht="15" customHeight="1" x14ac:dyDescent="0.2">
      <c r="A7" s="44"/>
      <c r="B7" s="214"/>
      <c r="C7" s="214"/>
      <c r="D7" s="214"/>
      <c r="E7" s="44"/>
      <c r="F7" s="138">
        <f t="shared" ref="F7:F9" si="0">F6+1</f>
        <v>3</v>
      </c>
      <c r="G7" s="67" t="s">
        <v>7</v>
      </c>
      <c r="H7" s="63">
        <v>0.05</v>
      </c>
      <c r="I7" s="18">
        <f>H7*H3</f>
        <v>0</v>
      </c>
      <c r="J7" s="63">
        <v>0.1</v>
      </c>
      <c r="K7" s="17">
        <f>J7*H3</f>
        <v>0</v>
      </c>
      <c r="L7" s="5"/>
      <c r="M7" s="5"/>
      <c r="N7" s="5"/>
      <c r="O7" s="5"/>
      <c r="P7" s="72"/>
      <c r="Q7" s="72"/>
      <c r="R7" s="72"/>
      <c r="S7" s="72"/>
      <c r="T7" s="72"/>
      <c r="U7" s="72"/>
      <c r="V7" s="72"/>
      <c r="W7" s="72"/>
      <c r="X7" s="72"/>
      <c r="Y7" s="72"/>
      <c r="Z7" s="72"/>
      <c r="AA7" s="72"/>
      <c r="AB7" s="42"/>
      <c r="AC7" s="42"/>
    </row>
    <row r="8" spans="1:29" ht="14.25" customHeight="1" x14ac:dyDescent="0.2">
      <c r="A8" s="44"/>
      <c r="B8" s="214"/>
      <c r="C8" s="214"/>
      <c r="D8" s="214"/>
      <c r="E8" s="44"/>
      <c r="F8" s="138">
        <f t="shared" si="0"/>
        <v>4</v>
      </c>
      <c r="G8" s="67" t="s">
        <v>4</v>
      </c>
      <c r="H8" s="63">
        <v>0.05</v>
      </c>
      <c r="I8" s="18">
        <f>H8*H3</f>
        <v>0</v>
      </c>
      <c r="J8" s="63">
        <v>0.1</v>
      </c>
      <c r="K8" s="17">
        <f>J8*H3</f>
        <v>0</v>
      </c>
      <c r="L8" s="5"/>
      <c r="M8" s="5"/>
      <c r="N8" s="5"/>
      <c r="O8" s="5"/>
      <c r="P8" s="72"/>
      <c r="Q8" s="72"/>
      <c r="R8" s="72"/>
      <c r="S8" s="72"/>
      <c r="T8" s="72"/>
      <c r="U8" s="72"/>
      <c r="V8" s="72"/>
      <c r="W8" s="72"/>
      <c r="X8" s="72"/>
      <c r="Y8" s="72"/>
      <c r="Z8" s="72"/>
      <c r="AA8" s="72"/>
      <c r="AB8" s="42"/>
      <c r="AC8" s="42"/>
    </row>
    <row r="9" spans="1:29" ht="15" customHeight="1" x14ac:dyDescent="0.2">
      <c r="A9" s="44"/>
      <c r="B9" s="214"/>
      <c r="C9" s="214"/>
      <c r="D9" s="214"/>
      <c r="E9" s="44"/>
      <c r="F9" s="139">
        <f t="shared" si="0"/>
        <v>5</v>
      </c>
      <c r="G9" s="67" t="s">
        <v>5</v>
      </c>
      <c r="H9" s="63">
        <v>0</v>
      </c>
      <c r="I9" s="18">
        <f>H9*H3</f>
        <v>0</v>
      </c>
      <c r="J9" s="63">
        <v>0.2</v>
      </c>
      <c r="K9" s="17">
        <f>J9*H3</f>
        <v>0</v>
      </c>
      <c r="L9" s="5"/>
      <c r="M9" s="5"/>
      <c r="N9" s="5"/>
      <c r="O9" s="5"/>
      <c r="P9" s="72"/>
      <c r="Q9" s="72"/>
      <c r="R9" s="72"/>
      <c r="S9" s="72"/>
      <c r="T9" s="72"/>
      <c r="U9" s="72"/>
      <c r="V9" s="72"/>
      <c r="W9" s="72"/>
      <c r="X9" s="72"/>
      <c r="Y9" s="72"/>
      <c r="Z9" s="72"/>
      <c r="AA9" s="72"/>
      <c r="AB9" s="42"/>
      <c r="AC9" s="42"/>
    </row>
    <row r="10" spans="1:29" ht="15.75" customHeight="1" thickBot="1" x14ac:dyDescent="0.25">
      <c r="A10" s="44"/>
      <c r="B10" s="214"/>
      <c r="C10" s="214"/>
      <c r="D10" s="214"/>
      <c r="E10" s="44"/>
      <c r="F10" s="215" t="s">
        <v>8</v>
      </c>
      <c r="G10" s="216"/>
      <c r="H10" s="19">
        <f>SUM(H5:H9)</f>
        <v>1</v>
      </c>
      <c r="I10" s="20">
        <f t="shared" ref="I10:K10" si="1">SUM(I5:I9)</f>
        <v>0</v>
      </c>
      <c r="J10" s="19">
        <f t="shared" si="1"/>
        <v>1</v>
      </c>
      <c r="K10" s="21">
        <f t="shared" si="1"/>
        <v>0</v>
      </c>
      <c r="L10" s="125"/>
      <c r="M10" s="125"/>
      <c r="N10" s="125"/>
      <c r="O10" s="125"/>
      <c r="P10" s="72"/>
      <c r="Q10" s="72"/>
      <c r="R10" s="72"/>
      <c r="S10" s="72"/>
      <c r="T10" s="72"/>
      <c r="U10" s="72"/>
      <c r="V10" s="72"/>
      <c r="W10" s="72"/>
      <c r="X10" s="72"/>
      <c r="Y10" s="72"/>
      <c r="Z10" s="72"/>
      <c r="AA10" s="72"/>
      <c r="AB10" s="42"/>
      <c r="AC10" s="42"/>
    </row>
    <row r="11" spans="1:29" ht="6" customHeight="1" thickBot="1" x14ac:dyDescent="0.25">
      <c r="A11" s="44"/>
      <c r="B11" s="214"/>
      <c r="C11" s="214"/>
      <c r="D11" s="214"/>
      <c r="E11" s="44"/>
      <c r="F11" s="43"/>
      <c r="G11" s="43"/>
      <c r="H11" s="43"/>
      <c r="I11" s="43"/>
      <c r="J11" s="43"/>
      <c r="K11" s="43"/>
      <c r="L11" s="43"/>
      <c r="M11" s="43"/>
      <c r="N11" s="43"/>
      <c r="O11" s="43"/>
      <c r="P11" s="72"/>
      <c r="Q11" s="72"/>
      <c r="R11" s="72"/>
      <c r="S11" s="72"/>
      <c r="T11" s="72"/>
      <c r="U11" s="72"/>
      <c r="V11" s="72"/>
      <c r="W11" s="72"/>
      <c r="X11" s="72"/>
      <c r="Y11" s="72"/>
      <c r="Z11" s="72"/>
      <c r="AA11" s="72"/>
      <c r="AB11" s="42"/>
      <c r="AC11" s="42"/>
    </row>
    <row r="12" spans="1:29" ht="15" customHeight="1" x14ac:dyDescent="0.2">
      <c r="A12" s="44"/>
      <c r="B12" s="214"/>
      <c r="C12" s="214"/>
      <c r="D12" s="214"/>
      <c r="E12" s="44"/>
      <c r="F12" s="219" t="s">
        <v>105</v>
      </c>
      <c r="G12" s="220"/>
      <c r="H12" s="220"/>
      <c r="I12" s="220"/>
      <c r="J12" s="220"/>
      <c r="K12" s="220"/>
      <c r="L12" s="220"/>
      <c r="M12" s="220"/>
      <c r="N12" s="220"/>
      <c r="O12" s="221"/>
      <c r="P12" s="72"/>
      <c r="Q12" s="72"/>
      <c r="R12" s="72"/>
      <c r="S12" s="72"/>
      <c r="T12" s="72"/>
      <c r="U12" s="72"/>
      <c r="V12" s="72"/>
      <c r="W12" s="72"/>
      <c r="X12" s="72"/>
      <c r="Y12" s="72"/>
      <c r="Z12" s="72"/>
      <c r="AA12" s="72"/>
      <c r="AB12" s="42"/>
      <c r="AC12" s="42"/>
    </row>
    <row r="13" spans="1:29" ht="15" customHeight="1" thickBot="1" x14ac:dyDescent="0.25">
      <c r="A13" s="44"/>
      <c r="B13" s="214"/>
      <c r="C13" s="214"/>
      <c r="D13" s="214"/>
      <c r="E13" s="44"/>
      <c r="F13" s="3" t="s">
        <v>9</v>
      </c>
      <c r="G13" s="59" t="s">
        <v>0</v>
      </c>
      <c r="H13" s="217" t="s">
        <v>70</v>
      </c>
      <c r="I13" s="217"/>
      <c r="J13" s="235" t="s">
        <v>68</v>
      </c>
      <c r="K13" s="217"/>
      <c r="L13" s="8" t="s">
        <v>69</v>
      </c>
      <c r="M13" s="12" t="s">
        <v>71</v>
      </c>
      <c r="N13" s="58" t="s">
        <v>68</v>
      </c>
      <c r="O13" s="14" t="s">
        <v>69</v>
      </c>
      <c r="P13" s="72"/>
      <c r="Q13" s="72"/>
      <c r="R13" s="72"/>
      <c r="S13" s="72"/>
      <c r="T13" s="72"/>
      <c r="U13" s="72"/>
      <c r="V13" s="72"/>
      <c r="W13" s="72"/>
      <c r="X13" s="72"/>
      <c r="Y13" s="72"/>
      <c r="Z13" s="72"/>
      <c r="AA13" s="72"/>
      <c r="AB13" s="42"/>
      <c r="AC13" s="42"/>
    </row>
    <row r="14" spans="1:29" ht="15" customHeight="1" x14ac:dyDescent="0.2">
      <c r="A14" s="44"/>
      <c r="B14" s="47" t="s">
        <v>93</v>
      </c>
      <c r="C14" s="192">
        <f>'صفحة الإدخال'!C14:D14</f>
        <v>0</v>
      </c>
      <c r="D14" s="193"/>
      <c r="E14" s="44"/>
      <c r="F14" s="138">
        <v>1</v>
      </c>
      <c r="G14" s="67" t="s">
        <v>73</v>
      </c>
      <c r="H14" s="218">
        <v>0.1</v>
      </c>
      <c r="I14" s="218"/>
      <c r="J14" s="229">
        <f>I7/H14</f>
        <v>0</v>
      </c>
      <c r="K14" s="230"/>
      <c r="L14" s="26">
        <f>K7/H14</f>
        <v>0</v>
      </c>
      <c r="M14" s="63">
        <v>0.2</v>
      </c>
      <c r="N14" s="60">
        <f>I7/M14</f>
        <v>0</v>
      </c>
      <c r="O14" s="22">
        <f>K7/M14</f>
        <v>0</v>
      </c>
      <c r="P14" s="72"/>
      <c r="Q14" s="72"/>
      <c r="R14" s="72"/>
      <c r="S14" s="72"/>
      <c r="T14" s="72"/>
      <c r="U14" s="72"/>
      <c r="V14" s="72"/>
      <c r="W14" s="72"/>
      <c r="X14" s="72"/>
      <c r="Y14" s="72"/>
      <c r="Z14" s="72"/>
      <c r="AA14" s="72"/>
      <c r="AB14" s="42"/>
      <c r="AC14" s="42"/>
    </row>
    <row r="15" spans="1:29" ht="15" customHeight="1" x14ac:dyDescent="0.2">
      <c r="A15" s="44"/>
      <c r="B15" s="48" t="s">
        <v>94</v>
      </c>
      <c r="C15" s="194">
        <f>'صفحة الإدخال'!C15:D15</f>
        <v>0</v>
      </c>
      <c r="D15" s="195"/>
      <c r="E15" s="44"/>
      <c r="F15" s="139">
        <f>F14+1</f>
        <v>2</v>
      </c>
      <c r="G15" s="67" t="s">
        <v>51</v>
      </c>
      <c r="H15" s="218">
        <v>0.1</v>
      </c>
      <c r="I15" s="218"/>
      <c r="J15" s="229">
        <f>I8/H15</f>
        <v>0</v>
      </c>
      <c r="K15" s="230"/>
      <c r="L15" s="26">
        <f>K8/H15</f>
        <v>0</v>
      </c>
      <c r="M15" s="63">
        <v>0.2</v>
      </c>
      <c r="N15" s="60">
        <f>I8/M15</f>
        <v>0</v>
      </c>
      <c r="O15" s="22">
        <f>K8/M15</f>
        <v>0</v>
      </c>
      <c r="P15" s="72"/>
      <c r="Q15" s="72"/>
      <c r="R15" s="72"/>
      <c r="S15" s="72"/>
      <c r="T15" s="72"/>
      <c r="U15" s="72"/>
      <c r="V15" s="72"/>
      <c r="W15" s="72"/>
      <c r="X15" s="72"/>
      <c r="Y15" s="72"/>
      <c r="Z15" s="72"/>
      <c r="AA15" s="72"/>
      <c r="AB15" s="42"/>
      <c r="AC15" s="42"/>
    </row>
    <row r="16" spans="1:29" ht="15.75" customHeight="1" thickBot="1" x14ac:dyDescent="0.25">
      <c r="A16" s="44"/>
      <c r="B16" s="48" t="s">
        <v>125</v>
      </c>
      <c r="C16" s="194">
        <f>'صفحة الإدخال'!C16:D16</f>
        <v>0</v>
      </c>
      <c r="D16" s="195"/>
      <c r="E16" s="44"/>
      <c r="F16" s="215" t="s">
        <v>8</v>
      </c>
      <c r="G16" s="216"/>
      <c r="H16" s="216"/>
      <c r="I16" s="216"/>
      <c r="J16" s="240">
        <f>J14+J15</f>
        <v>0</v>
      </c>
      <c r="K16" s="241"/>
      <c r="L16" s="27">
        <f>L14+L15</f>
        <v>0</v>
      </c>
      <c r="M16" s="62" t="s">
        <v>72</v>
      </c>
      <c r="N16" s="65">
        <f>N14+N15</f>
        <v>0</v>
      </c>
      <c r="O16" s="28">
        <f>O14+O15</f>
        <v>0</v>
      </c>
      <c r="P16" s="72"/>
      <c r="Q16" s="72"/>
      <c r="R16" s="72"/>
      <c r="S16" s="72"/>
      <c r="T16" s="72"/>
      <c r="U16" s="72"/>
      <c r="V16" s="72"/>
      <c r="W16" s="72"/>
      <c r="X16" s="72"/>
      <c r="Y16" s="72"/>
      <c r="Z16" s="72"/>
      <c r="AA16" s="72"/>
      <c r="AB16" s="42"/>
      <c r="AC16" s="42"/>
    </row>
    <row r="17" spans="1:29" ht="18" thickBot="1" x14ac:dyDescent="0.25">
      <c r="A17" s="44"/>
      <c r="B17" s="48" t="s">
        <v>95</v>
      </c>
      <c r="C17" s="196">
        <f>'صفحة الإدخال'!C17:D17</f>
        <v>0</v>
      </c>
      <c r="D17" s="197"/>
      <c r="E17" s="44"/>
      <c r="F17" s="45"/>
      <c r="G17" s="45"/>
      <c r="H17" s="45"/>
      <c r="I17" s="45"/>
      <c r="J17" s="45"/>
      <c r="K17" s="45"/>
      <c r="L17" s="45"/>
      <c r="M17" s="45"/>
      <c r="N17" s="45"/>
      <c r="O17" s="45"/>
      <c r="P17" s="72"/>
      <c r="Q17" s="72"/>
      <c r="R17" s="72"/>
      <c r="S17" s="72"/>
      <c r="T17" s="72"/>
      <c r="U17" s="72"/>
      <c r="V17" s="72"/>
      <c r="W17" s="72"/>
      <c r="X17" s="72"/>
      <c r="Y17" s="72"/>
      <c r="Z17" s="72"/>
      <c r="AA17" s="72"/>
      <c r="AB17" s="42"/>
      <c r="AC17" s="42"/>
    </row>
    <row r="18" spans="1:29" ht="15" customHeight="1" x14ac:dyDescent="0.2">
      <c r="A18" s="44"/>
      <c r="B18" s="48" t="s">
        <v>97</v>
      </c>
      <c r="C18" s="196">
        <f>'صفحة الإدخال'!C18:D18</f>
        <v>0</v>
      </c>
      <c r="D18" s="197"/>
      <c r="E18" s="44"/>
      <c r="F18" s="219" t="s">
        <v>110</v>
      </c>
      <c r="G18" s="220"/>
      <c r="H18" s="220"/>
      <c r="I18" s="220"/>
      <c r="J18" s="220"/>
      <c r="K18" s="220"/>
      <c r="L18" s="220"/>
      <c r="M18" s="220"/>
      <c r="N18" s="220"/>
      <c r="O18" s="221"/>
      <c r="P18" s="72"/>
      <c r="Q18" s="72"/>
      <c r="R18" s="72"/>
      <c r="S18" s="72"/>
      <c r="T18" s="72"/>
      <c r="U18" s="72"/>
      <c r="V18" s="72"/>
      <c r="W18" s="72"/>
      <c r="X18" s="72"/>
      <c r="Y18" s="72"/>
      <c r="Z18" s="72"/>
      <c r="AA18" s="72"/>
      <c r="AB18" s="42"/>
      <c r="AC18" s="42"/>
    </row>
    <row r="19" spans="1:29" ht="15" customHeight="1" x14ac:dyDescent="0.2">
      <c r="A19" s="44"/>
      <c r="B19" s="48" t="s">
        <v>126</v>
      </c>
      <c r="C19" s="188">
        <f>'صفحة الإدخال'!C19:D19</f>
        <v>0</v>
      </c>
      <c r="D19" s="189"/>
      <c r="E19" s="44"/>
      <c r="F19" s="64" t="s">
        <v>9</v>
      </c>
      <c r="G19" s="59" t="s">
        <v>0</v>
      </c>
      <c r="H19" s="59" t="s">
        <v>64</v>
      </c>
      <c r="I19" s="59" t="s">
        <v>66</v>
      </c>
      <c r="J19" s="4" t="s">
        <v>100</v>
      </c>
      <c r="K19" s="59" t="s">
        <v>101</v>
      </c>
      <c r="L19" s="58" t="s">
        <v>102</v>
      </c>
      <c r="M19" s="59" t="s">
        <v>103</v>
      </c>
      <c r="N19" s="59" t="s">
        <v>108</v>
      </c>
      <c r="O19" s="14" t="s">
        <v>109</v>
      </c>
      <c r="P19" s="72"/>
      <c r="Q19" s="72"/>
      <c r="R19" s="72"/>
      <c r="S19" s="72"/>
      <c r="T19" s="72"/>
      <c r="U19" s="72"/>
      <c r="V19" s="72"/>
      <c r="W19" s="72"/>
      <c r="X19" s="72"/>
      <c r="Y19" s="72"/>
      <c r="Z19" s="72"/>
      <c r="AA19" s="72"/>
      <c r="AB19" s="42"/>
      <c r="AC19" s="42"/>
    </row>
    <row r="20" spans="1:29" ht="15" customHeight="1" x14ac:dyDescent="0.2">
      <c r="A20" s="44"/>
      <c r="B20" s="233" t="s">
        <v>96</v>
      </c>
      <c r="C20" s="236"/>
      <c r="D20" s="237"/>
      <c r="E20" s="44"/>
      <c r="F20" s="137">
        <v>1</v>
      </c>
      <c r="G20" s="67" t="s">
        <v>73</v>
      </c>
      <c r="H20" s="29">
        <f>J14</f>
        <v>0</v>
      </c>
      <c r="I20" s="29">
        <f>N14</f>
        <v>0</v>
      </c>
      <c r="J20" s="18">
        <f>'صفحة الإدخال'!I15</f>
        <v>0</v>
      </c>
      <c r="K20" s="30" t="e">
        <f>J20/J22</f>
        <v>#DIV/0!</v>
      </c>
      <c r="L20" s="54">
        <f>J20-H20</f>
        <v>0</v>
      </c>
      <c r="M20" s="30" t="e">
        <f>L20/$L$29</f>
        <v>#DIV/0!</v>
      </c>
      <c r="N20" s="61">
        <f>J20-I20</f>
        <v>0</v>
      </c>
      <c r="O20" s="37" t="e">
        <f>N20/N29</f>
        <v>#DIV/0!</v>
      </c>
      <c r="P20" s="72"/>
      <c r="Q20" s="72"/>
      <c r="R20" s="72"/>
      <c r="S20" s="72"/>
      <c r="T20" s="72"/>
      <c r="U20" s="72"/>
      <c r="V20" s="72"/>
      <c r="W20" s="72"/>
      <c r="X20" s="72"/>
      <c r="Y20" s="72"/>
      <c r="Z20" s="72"/>
      <c r="AA20" s="72"/>
      <c r="AB20" s="42"/>
      <c r="AC20" s="42"/>
    </row>
    <row r="21" spans="1:29" ht="14.25" customHeight="1" x14ac:dyDescent="0.2">
      <c r="A21" s="44"/>
      <c r="B21" s="233"/>
      <c r="C21" s="236"/>
      <c r="D21" s="237"/>
      <c r="E21" s="44"/>
      <c r="F21" s="138">
        <f>F20+1</f>
        <v>2</v>
      </c>
      <c r="G21" s="10" t="s">
        <v>51</v>
      </c>
      <c r="H21" s="31">
        <f>J15</f>
        <v>0</v>
      </c>
      <c r="I21" s="31">
        <f>N15</f>
        <v>0</v>
      </c>
      <c r="J21" s="126">
        <f>'صفحة الإدخال'!I16</f>
        <v>0</v>
      </c>
      <c r="K21" s="32" t="e">
        <f>J21/J22</f>
        <v>#DIV/0!</v>
      </c>
      <c r="L21" s="54">
        <f>J21-H21</f>
        <v>0</v>
      </c>
      <c r="M21" s="30" t="e">
        <f t="shared" ref="M21:M27" si="2">L21/$L$29</f>
        <v>#DIV/0!</v>
      </c>
      <c r="N21" s="61">
        <f>J21-I21</f>
        <v>0</v>
      </c>
      <c r="O21" s="37" t="e">
        <f>N21/N29</f>
        <v>#DIV/0!</v>
      </c>
      <c r="P21" s="72"/>
      <c r="Q21" s="72"/>
      <c r="R21" s="72"/>
      <c r="S21" s="72"/>
      <c r="T21" s="72"/>
      <c r="U21" s="72"/>
      <c r="V21" s="72"/>
      <c r="W21" s="72"/>
      <c r="X21" s="72"/>
      <c r="Y21" s="72"/>
      <c r="Z21" s="72"/>
      <c r="AA21" s="72"/>
      <c r="AB21" s="42"/>
      <c r="AC21" s="42"/>
    </row>
    <row r="22" spans="1:29" ht="14.25" customHeight="1" x14ac:dyDescent="0.2">
      <c r="A22" s="44"/>
      <c r="B22" s="233"/>
      <c r="C22" s="236"/>
      <c r="D22" s="237"/>
      <c r="E22" s="44"/>
      <c r="F22" s="138">
        <f t="shared" ref="F22:F27" si="3">F21+1</f>
        <v>3</v>
      </c>
      <c r="G22" s="67" t="s">
        <v>123</v>
      </c>
      <c r="H22" s="29">
        <f>H20+H21</f>
        <v>0</v>
      </c>
      <c r="I22" s="29">
        <f t="shared" ref="I22:J22" si="4">I20+I21</f>
        <v>0</v>
      </c>
      <c r="J22" s="18">
        <f t="shared" si="4"/>
        <v>0</v>
      </c>
      <c r="K22" s="30" t="e">
        <f>K20+K21</f>
        <v>#DIV/0!</v>
      </c>
      <c r="L22" s="55">
        <f>L20+L21</f>
        <v>0</v>
      </c>
      <c r="M22" s="53" t="e">
        <f>M20+M21</f>
        <v>#DIV/0!</v>
      </c>
      <c r="N22" s="36">
        <f>N20+N21</f>
        <v>0</v>
      </c>
      <c r="O22" s="51" t="e">
        <f>O20+O21</f>
        <v>#DIV/0!</v>
      </c>
      <c r="P22" s="72"/>
      <c r="Q22" s="72"/>
      <c r="R22" s="72"/>
      <c r="S22" s="72"/>
      <c r="T22" s="72"/>
      <c r="U22" s="72"/>
      <c r="V22" s="72"/>
      <c r="W22" s="72"/>
      <c r="X22" s="72"/>
      <c r="Y22" s="72"/>
      <c r="Z22" s="72"/>
      <c r="AA22" s="72"/>
      <c r="AB22" s="42"/>
      <c r="AC22" s="42"/>
    </row>
    <row r="23" spans="1:29" ht="15" customHeight="1" x14ac:dyDescent="0.2">
      <c r="A23" s="44"/>
      <c r="B23" s="233"/>
      <c r="C23" s="236"/>
      <c r="D23" s="237"/>
      <c r="E23" s="44"/>
      <c r="F23" s="138">
        <f t="shared" si="3"/>
        <v>4</v>
      </c>
      <c r="G23" s="15" t="s">
        <v>128</v>
      </c>
      <c r="H23" s="33">
        <f>I5</f>
        <v>0</v>
      </c>
      <c r="I23" s="33">
        <f>K5</f>
        <v>0</v>
      </c>
      <c r="J23" s="16">
        <f>'صفحة الإدخال'!I4</f>
        <v>0</v>
      </c>
      <c r="K23" s="34" t="e">
        <f>J23/$J$28</f>
        <v>#DIV/0!</v>
      </c>
      <c r="L23" s="54">
        <f>H23-J23</f>
        <v>0</v>
      </c>
      <c r="M23" s="30" t="e">
        <f t="shared" si="2"/>
        <v>#DIV/0!</v>
      </c>
      <c r="N23" s="61">
        <f>I23-J23</f>
        <v>0</v>
      </c>
      <c r="O23" s="37" t="e">
        <f>N23/N29</f>
        <v>#DIV/0!</v>
      </c>
      <c r="P23" s="72"/>
      <c r="Q23" s="72"/>
      <c r="R23" s="72"/>
      <c r="S23" s="72"/>
      <c r="T23" s="72"/>
      <c r="U23" s="72"/>
      <c r="V23" s="72"/>
      <c r="W23" s="72"/>
      <c r="X23" s="72"/>
      <c r="Y23" s="72"/>
      <c r="Z23" s="72"/>
      <c r="AA23" s="72"/>
      <c r="AB23" s="42"/>
      <c r="AC23" s="42"/>
    </row>
    <row r="24" spans="1:29" ht="15" customHeight="1" x14ac:dyDescent="0.2">
      <c r="A24" s="44"/>
      <c r="B24" s="233"/>
      <c r="C24" s="236"/>
      <c r="D24" s="237"/>
      <c r="E24" s="44"/>
      <c r="F24" s="138">
        <f t="shared" si="3"/>
        <v>5</v>
      </c>
      <c r="G24" s="67" t="s">
        <v>127</v>
      </c>
      <c r="H24" s="29">
        <f>I6</f>
        <v>0</v>
      </c>
      <c r="I24" s="29">
        <f>K6</f>
        <v>0</v>
      </c>
      <c r="J24" s="18">
        <f>'صفحة الإدخال'!I5</f>
        <v>0</v>
      </c>
      <c r="K24" s="30" t="e">
        <f t="shared" ref="K24:K27" si="5">J24/$J$28</f>
        <v>#DIV/0!</v>
      </c>
      <c r="L24" s="54">
        <f>J24-H24</f>
        <v>0</v>
      </c>
      <c r="M24" s="30" t="e">
        <f t="shared" si="2"/>
        <v>#DIV/0!</v>
      </c>
      <c r="N24" s="61">
        <f>J24-I24</f>
        <v>0</v>
      </c>
      <c r="O24" s="37" t="e">
        <f>N24/N29</f>
        <v>#DIV/0!</v>
      </c>
      <c r="P24" s="72"/>
      <c r="Q24" s="72"/>
      <c r="R24" s="72"/>
      <c r="S24" s="72"/>
      <c r="T24" s="72"/>
      <c r="U24" s="72"/>
      <c r="V24" s="72"/>
      <c r="W24" s="72"/>
      <c r="X24" s="72"/>
      <c r="Y24" s="72"/>
      <c r="Z24" s="72"/>
      <c r="AA24" s="72"/>
      <c r="AB24" s="42"/>
      <c r="AC24" s="42"/>
    </row>
    <row r="25" spans="1:29" ht="15" customHeight="1" x14ac:dyDescent="0.2">
      <c r="A25" s="44"/>
      <c r="B25" s="233"/>
      <c r="C25" s="236"/>
      <c r="D25" s="237"/>
      <c r="E25" s="44"/>
      <c r="F25" s="138">
        <f t="shared" si="3"/>
        <v>6</v>
      </c>
      <c r="G25" s="67" t="s">
        <v>129</v>
      </c>
      <c r="H25" s="29">
        <f>I7</f>
        <v>0</v>
      </c>
      <c r="I25" s="29">
        <f>K7</f>
        <v>0</v>
      </c>
      <c r="J25" s="18">
        <f>'صفحة الإدخال'!I9</f>
        <v>0</v>
      </c>
      <c r="K25" s="30" t="e">
        <f t="shared" si="5"/>
        <v>#DIV/0!</v>
      </c>
      <c r="L25" s="54">
        <f t="shared" ref="L25:L27" si="6">H25-J25</f>
        <v>0</v>
      </c>
      <c r="M25" s="30" t="e">
        <f t="shared" si="2"/>
        <v>#DIV/0!</v>
      </c>
      <c r="N25" s="61">
        <f t="shared" ref="N25:N26" si="7">I25-J25</f>
        <v>0</v>
      </c>
      <c r="O25" s="37" t="e">
        <f>N25/N29</f>
        <v>#DIV/0!</v>
      </c>
      <c r="P25" s="72"/>
      <c r="Q25" s="72"/>
      <c r="R25" s="72"/>
      <c r="S25" s="72"/>
      <c r="T25" s="72"/>
      <c r="U25" s="72"/>
      <c r="V25" s="72"/>
      <c r="W25" s="72"/>
      <c r="X25" s="72"/>
      <c r="Y25" s="72"/>
      <c r="Z25" s="72"/>
      <c r="AA25" s="72"/>
      <c r="AB25" s="42"/>
      <c r="AC25" s="42"/>
    </row>
    <row r="26" spans="1:29" ht="15" customHeight="1" x14ac:dyDescent="0.2">
      <c r="A26" s="44"/>
      <c r="B26" s="233"/>
      <c r="C26" s="236"/>
      <c r="D26" s="237"/>
      <c r="E26" s="44"/>
      <c r="F26" s="138">
        <f t="shared" si="3"/>
        <v>7</v>
      </c>
      <c r="G26" s="67" t="s">
        <v>4</v>
      </c>
      <c r="H26" s="29">
        <f>I8</f>
        <v>0</v>
      </c>
      <c r="I26" s="29">
        <f>K8</f>
        <v>0</v>
      </c>
      <c r="J26" s="18">
        <f>'صفحة الإدخال'!I10</f>
        <v>0</v>
      </c>
      <c r="K26" s="30" t="e">
        <f t="shared" si="5"/>
        <v>#DIV/0!</v>
      </c>
      <c r="L26" s="54">
        <f t="shared" si="6"/>
        <v>0</v>
      </c>
      <c r="M26" s="30" t="e">
        <f t="shared" si="2"/>
        <v>#DIV/0!</v>
      </c>
      <c r="N26" s="61">
        <f t="shared" si="7"/>
        <v>0</v>
      </c>
      <c r="O26" s="37" t="e">
        <f>N26/N29</f>
        <v>#DIV/0!</v>
      </c>
      <c r="P26" s="72"/>
      <c r="Q26" s="72"/>
      <c r="R26" s="72"/>
      <c r="S26" s="72"/>
      <c r="T26" s="72"/>
      <c r="U26" s="72"/>
      <c r="V26" s="72"/>
      <c r="W26" s="72"/>
      <c r="X26" s="72"/>
      <c r="Y26" s="72"/>
      <c r="Z26" s="72"/>
      <c r="AA26" s="72"/>
      <c r="AB26" s="42"/>
      <c r="AC26" s="42"/>
    </row>
    <row r="27" spans="1:29" ht="15" customHeight="1" x14ac:dyDescent="0.2">
      <c r="A27" s="44"/>
      <c r="B27" s="233"/>
      <c r="C27" s="236"/>
      <c r="D27" s="237"/>
      <c r="E27" s="44"/>
      <c r="F27" s="138">
        <f t="shared" si="3"/>
        <v>8</v>
      </c>
      <c r="G27" s="67" t="s">
        <v>5</v>
      </c>
      <c r="H27" s="29">
        <f>I9</f>
        <v>0</v>
      </c>
      <c r="I27" s="29">
        <f>K9</f>
        <v>0</v>
      </c>
      <c r="J27" s="18">
        <f>'صفحة الإدخال'!I11</f>
        <v>0</v>
      </c>
      <c r="K27" s="30" t="e">
        <f t="shared" si="5"/>
        <v>#DIV/0!</v>
      </c>
      <c r="L27" s="54">
        <f t="shared" si="6"/>
        <v>0</v>
      </c>
      <c r="M27" s="30" t="e">
        <f t="shared" si="2"/>
        <v>#DIV/0!</v>
      </c>
      <c r="N27" s="61">
        <f>I27-J27</f>
        <v>0</v>
      </c>
      <c r="O27" s="37" t="e">
        <f>N27/N29</f>
        <v>#DIV/0!</v>
      </c>
      <c r="P27" s="72"/>
      <c r="Q27" s="72"/>
      <c r="R27" s="72"/>
      <c r="S27" s="72"/>
      <c r="T27" s="72"/>
      <c r="U27" s="72"/>
      <c r="V27" s="72"/>
      <c r="W27" s="72"/>
      <c r="X27" s="72"/>
      <c r="Y27" s="72"/>
      <c r="Z27" s="72"/>
      <c r="AA27" s="72"/>
      <c r="AB27" s="42"/>
      <c r="AC27" s="42"/>
    </row>
    <row r="28" spans="1:29" ht="15" customHeight="1" x14ac:dyDescent="0.2">
      <c r="A28" s="44"/>
      <c r="B28" s="233"/>
      <c r="C28" s="236"/>
      <c r="D28" s="237"/>
      <c r="E28" s="44"/>
      <c r="F28" s="139">
        <f>F27+1</f>
        <v>9</v>
      </c>
      <c r="G28" s="15" t="s">
        <v>13</v>
      </c>
      <c r="H28" s="33">
        <f>SUM(H23:H27)</f>
        <v>0</v>
      </c>
      <c r="I28" s="33">
        <f t="shared" ref="I28:K28" si="8">SUM(I23:I27)</f>
        <v>0</v>
      </c>
      <c r="J28" s="16">
        <f t="shared" si="8"/>
        <v>0</v>
      </c>
      <c r="K28" s="34" t="e">
        <f t="shared" si="8"/>
        <v>#DIV/0!</v>
      </c>
      <c r="L28" s="56">
        <f>SUM(L23:L27)</f>
        <v>0</v>
      </c>
      <c r="M28" s="53" t="e">
        <f>SUM(M23:M27)</f>
        <v>#DIV/0!</v>
      </c>
      <c r="N28" s="35">
        <f>SUM(N23:N27)</f>
        <v>0</v>
      </c>
      <c r="O28" s="38" t="e">
        <f>SUM(O23:O27)</f>
        <v>#DIV/0!</v>
      </c>
      <c r="P28" s="72"/>
      <c r="Q28" s="72"/>
      <c r="R28" s="72"/>
      <c r="S28" s="72"/>
      <c r="T28" s="72"/>
      <c r="U28" s="72"/>
      <c r="V28" s="72"/>
      <c r="W28" s="72"/>
      <c r="X28" s="72"/>
      <c r="Y28" s="72"/>
      <c r="Z28" s="72"/>
      <c r="AA28" s="72"/>
      <c r="AB28" s="42"/>
      <c r="AC28" s="42"/>
    </row>
    <row r="29" spans="1:29" ht="14.25" customHeight="1" thickBot="1" x14ac:dyDescent="0.25">
      <c r="A29" s="44"/>
      <c r="B29" s="234"/>
      <c r="C29" s="238"/>
      <c r="D29" s="239"/>
      <c r="E29" s="44"/>
      <c r="F29" s="232" t="s">
        <v>124</v>
      </c>
      <c r="G29" s="216"/>
      <c r="H29" s="39">
        <f t="shared" ref="H29:O29" si="9">H22-H28</f>
        <v>0</v>
      </c>
      <c r="I29" s="39">
        <f t="shared" si="9"/>
        <v>0</v>
      </c>
      <c r="J29" s="20">
        <f t="shared" si="9"/>
        <v>0</v>
      </c>
      <c r="K29" s="40" t="e">
        <f t="shared" si="9"/>
        <v>#DIV/0!</v>
      </c>
      <c r="L29" s="57">
        <f t="shared" si="9"/>
        <v>0</v>
      </c>
      <c r="M29" s="52" t="e">
        <f t="shared" si="9"/>
        <v>#DIV/0!</v>
      </c>
      <c r="N29" s="66">
        <f t="shared" si="9"/>
        <v>0</v>
      </c>
      <c r="O29" s="41" t="e">
        <f t="shared" si="9"/>
        <v>#DIV/0!</v>
      </c>
      <c r="P29" s="72"/>
      <c r="Q29" s="72"/>
      <c r="R29" s="72"/>
      <c r="S29" s="72"/>
      <c r="T29" s="72"/>
      <c r="U29" s="72"/>
      <c r="V29" s="72"/>
      <c r="W29" s="72"/>
      <c r="X29" s="72"/>
      <c r="Y29" s="72"/>
      <c r="Z29" s="72"/>
      <c r="AA29" s="72"/>
      <c r="AB29" s="42"/>
      <c r="AC29" s="42"/>
    </row>
    <row r="30" spans="1:29" ht="6" customHeight="1" x14ac:dyDescent="0.2">
      <c r="A30" s="44"/>
      <c r="B30" s="46"/>
      <c r="C30" s="46"/>
      <c r="D30" s="46"/>
      <c r="E30" s="46"/>
      <c r="F30" s="46"/>
      <c r="G30" s="46"/>
      <c r="H30" s="46"/>
      <c r="I30" s="46"/>
      <c r="J30" s="46"/>
      <c r="K30" s="46"/>
      <c r="L30" s="46"/>
      <c r="M30" s="46"/>
      <c r="N30" s="46"/>
      <c r="O30" s="46"/>
      <c r="P30" s="72"/>
      <c r="Q30" s="72"/>
      <c r="R30" s="72"/>
      <c r="S30" s="72"/>
      <c r="T30" s="72"/>
      <c r="U30" s="72"/>
      <c r="V30" s="72"/>
      <c r="W30" s="72"/>
      <c r="X30" s="72"/>
      <c r="Y30" s="72"/>
      <c r="Z30" s="72"/>
      <c r="AA30" s="72"/>
      <c r="AB30" s="42"/>
      <c r="AC30" s="42"/>
    </row>
    <row r="31" spans="1:29" ht="17.25" x14ac:dyDescent="0.2">
      <c r="A31" s="44"/>
      <c r="B31" s="143" t="s">
        <v>120</v>
      </c>
      <c r="C31" s="143"/>
      <c r="D31" s="143"/>
      <c r="E31" s="143"/>
      <c r="F31" s="143"/>
      <c r="G31" s="143"/>
      <c r="H31" s="143"/>
      <c r="I31" s="143"/>
      <c r="J31" s="143"/>
      <c r="K31" s="143"/>
      <c r="L31" s="143"/>
      <c r="M31" s="143"/>
      <c r="N31" s="143"/>
      <c r="O31" s="143"/>
      <c r="P31" s="72"/>
      <c r="Q31" s="72"/>
      <c r="R31" s="72"/>
      <c r="S31" s="72"/>
      <c r="T31" s="72"/>
      <c r="U31" s="72"/>
      <c r="V31" s="72"/>
      <c r="W31" s="72"/>
      <c r="X31" s="72"/>
      <c r="Y31" s="72"/>
      <c r="Z31" s="72"/>
      <c r="AA31" s="72"/>
      <c r="AB31" s="42"/>
      <c r="AC31" s="42"/>
    </row>
    <row r="32" spans="1:29" ht="15" customHeight="1" x14ac:dyDescent="0.2">
      <c r="A32" s="44"/>
      <c r="B32" s="135">
        <v>1</v>
      </c>
      <c r="C32" s="201" t="s">
        <v>142</v>
      </c>
      <c r="D32" s="201"/>
      <c r="E32" s="201"/>
      <c r="F32" s="201"/>
      <c r="G32" s="201"/>
      <c r="H32" s="201"/>
      <c r="I32" s="201"/>
      <c r="J32" s="201"/>
      <c r="K32" s="201"/>
      <c r="L32" s="201"/>
      <c r="M32" s="201"/>
      <c r="N32" s="201"/>
      <c r="O32" s="201"/>
      <c r="P32" s="72"/>
      <c r="Q32" s="72"/>
      <c r="R32" s="72"/>
      <c r="S32" s="72"/>
      <c r="T32" s="72"/>
      <c r="U32" s="72"/>
      <c r="V32" s="72"/>
      <c r="W32" s="72"/>
      <c r="X32" s="72"/>
      <c r="Y32" s="72"/>
      <c r="Z32" s="72"/>
      <c r="AA32" s="72"/>
      <c r="AB32" s="42"/>
      <c r="AC32" s="42"/>
    </row>
    <row r="33" spans="1:29" ht="14.25" customHeight="1" x14ac:dyDescent="0.2">
      <c r="A33" s="44"/>
      <c r="B33" s="133">
        <v>2</v>
      </c>
      <c r="C33" s="201" t="s">
        <v>122</v>
      </c>
      <c r="D33" s="201"/>
      <c r="E33" s="201"/>
      <c r="F33" s="201"/>
      <c r="G33" s="201"/>
      <c r="H33" s="201"/>
      <c r="I33" s="201"/>
      <c r="J33" s="201"/>
      <c r="K33" s="201"/>
      <c r="L33" s="201"/>
      <c r="M33" s="201"/>
      <c r="N33" s="201"/>
      <c r="O33" s="201"/>
      <c r="P33" s="72"/>
      <c r="Q33" s="72"/>
      <c r="R33" s="72"/>
      <c r="S33" s="72"/>
      <c r="T33" s="72"/>
      <c r="U33" s="72"/>
      <c r="V33" s="72"/>
      <c r="W33" s="72"/>
      <c r="X33" s="72"/>
      <c r="Y33" s="72"/>
      <c r="Z33" s="72"/>
      <c r="AA33" s="72"/>
      <c r="AB33" s="42"/>
      <c r="AC33" s="42"/>
    </row>
    <row r="34" spans="1:29" ht="14.25" customHeight="1" x14ac:dyDescent="0.2">
      <c r="A34" s="44"/>
      <c r="B34" s="135">
        <v>3</v>
      </c>
      <c r="C34" s="201" t="s">
        <v>92</v>
      </c>
      <c r="D34" s="201"/>
      <c r="E34" s="201"/>
      <c r="F34" s="201"/>
      <c r="G34" s="201"/>
      <c r="H34" s="201"/>
      <c r="I34" s="201"/>
      <c r="J34" s="201"/>
      <c r="K34" s="201"/>
      <c r="L34" s="201"/>
      <c r="M34" s="201"/>
      <c r="N34" s="201"/>
      <c r="O34" s="201"/>
      <c r="P34" s="72"/>
      <c r="Q34" s="72"/>
      <c r="R34" s="72"/>
      <c r="S34" s="72"/>
      <c r="T34" s="72"/>
      <c r="U34" s="72"/>
      <c r="V34" s="72"/>
      <c r="W34" s="72"/>
      <c r="X34" s="72"/>
      <c r="Y34" s="72"/>
      <c r="Z34" s="72"/>
      <c r="AA34" s="72"/>
      <c r="AB34" s="42"/>
      <c r="AC34" s="42"/>
    </row>
    <row r="35" spans="1:29" ht="14.25" customHeight="1" x14ac:dyDescent="0.2">
      <c r="A35" s="44"/>
      <c r="B35" s="135">
        <v>4</v>
      </c>
      <c r="C35" s="201" t="s">
        <v>106</v>
      </c>
      <c r="D35" s="201"/>
      <c r="E35" s="201"/>
      <c r="F35" s="201"/>
      <c r="G35" s="201"/>
      <c r="H35" s="201"/>
      <c r="I35" s="201"/>
      <c r="J35" s="201"/>
      <c r="K35" s="201"/>
      <c r="L35" s="201"/>
      <c r="M35" s="201"/>
      <c r="N35" s="201"/>
      <c r="O35" s="201"/>
      <c r="P35" s="72"/>
      <c r="Q35" s="72"/>
      <c r="R35" s="72"/>
      <c r="S35" s="72"/>
      <c r="T35" s="72"/>
      <c r="U35" s="72"/>
      <c r="V35" s="72"/>
      <c r="W35" s="72"/>
      <c r="X35" s="72"/>
      <c r="Y35" s="72"/>
      <c r="Z35" s="72"/>
      <c r="AA35" s="72"/>
      <c r="AB35" s="42"/>
      <c r="AC35" s="42"/>
    </row>
    <row r="36" spans="1:29" ht="14.25" customHeight="1" x14ac:dyDescent="0.2">
      <c r="A36" s="44"/>
      <c r="B36" s="135">
        <v>5</v>
      </c>
      <c r="C36" s="201" t="s">
        <v>90</v>
      </c>
      <c r="D36" s="201"/>
      <c r="E36" s="201"/>
      <c r="F36" s="201"/>
      <c r="G36" s="201"/>
      <c r="H36" s="201"/>
      <c r="I36" s="201"/>
      <c r="J36" s="201"/>
      <c r="K36" s="201"/>
      <c r="L36" s="201"/>
      <c r="M36" s="201"/>
      <c r="N36" s="201"/>
      <c r="O36" s="201"/>
      <c r="P36" s="72"/>
      <c r="Q36" s="72"/>
      <c r="R36" s="72"/>
      <c r="S36" s="72"/>
      <c r="T36" s="72"/>
      <c r="U36" s="72"/>
      <c r="V36" s="72"/>
      <c r="W36" s="72"/>
      <c r="X36" s="72"/>
      <c r="Y36" s="72"/>
      <c r="Z36" s="72"/>
      <c r="AA36" s="72"/>
      <c r="AB36" s="42"/>
      <c r="AC36" s="42"/>
    </row>
    <row r="37" spans="1:29" ht="14.25" customHeight="1" x14ac:dyDescent="0.2">
      <c r="A37" s="44"/>
      <c r="B37" s="135">
        <v>6</v>
      </c>
      <c r="C37" s="201" t="s">
        <v>121</v>
      </c>
      <c r="D37" s="201"/>
      <c r="E37" s="201"/>
      <c r="F37" s="201"/>
      <c r="G37" s="201"/>
      <c r="H37" s="201"/>
      <c r="I37" s="201"/>
      <c r="J37" s="201"/>
      <c r="K37" s="201"/>
      <c r="L37" s="201"/>
      <c r="M37" s="201"/>
      <c r="N37" s="201"/>
      <c r="O37" s="201"/>
      <c r="P37" s="72"/>
      <c r="Q37" s="72"/>
      <c r="R37" s="72"/>
      <c r="S37" s="72"/>
      <c r="T37" s="72"/>
      <c r="U37" s="72"/>
      <c r="V37" s="72"/>
      <c r="W37" s="72"/>
      <c r="X37" s="72"/>
      <c r="Y37" s="72"/>
      <c r="Z37" s="72"/>
      <c r="AA37" s="72"/>
      <c r="AB37" s="42"/>
      <c r="AC37" s="42"/>
    </row>
    <row r="38" spans="1:29" ht="15" customHeight="1" x14ac:dyDescent="0.2">
      <c r="A38" s="44"/>
      <c r="B38" s="135">
        <v>7</v>
      </c>
      <c r="C38" s="201" t="s">
        <v>91</v>
      </c>
      <c r="D38" s="201"/>
      <c r="E38" s="201"/>
      <c r="F38" s="201"/>
      <c r="G38" s="201"/>
      <c r="H38" s="201"/>
      <c r="I38" s="201"/>
      <c r="J38" s="201"/>
      <c r="K38" s="201"/>
      <c r="L38" s="201"/>
      <c r="M38" s="201"/>
      <c r="N38" s="201"/>
      <c r="O38" s="201"/>
      <c r="P38" s="72"/>
      <c r="Q38" s="72"/>
      <c r="R38" s="72"/>
      <c r="S38" s="72"/>
      <c r="T38" s="72"/>
      <c r="U38" s="72"/>
      <c r="V38" s="72"/>
      <c r="W38" s="72"/>
      <c r="X38" s="72"/>
      <c r="Y38" s="72"/>
      <c r="Z38" s="72"/>
      <c r="AA38" s="72"/>
      <c r="AB38" s="42"/>
      <c r="AC38" s="42"/>
    </row>
    <row r="39" spans="1:29" ht="14.25" customHeight="1" x14ac:dyDescent="0.2">
      <c r="A39" s="44"/>
      <c r="B39" s="135">
        <v>8</v>
      </c>
      <c r="C39" s="201" t="s">
        <v>107</v>
      </c>
      <c r="D39" s="201"/>
      <c r="E39" s="201"/>
      <c r="F39" s="201"/>
      <c r="G39" s="201"/>
      <c r="H39" s="201"/>
      <c r="I39" s="201"/>
      <c r="J39" s="201"/>
      <c r="K39" s="201"/>
      <c r="L39" s="201"/>
      <c r="M39" s="201"/>
      <c r="N39" s="201"/>
      <c r="O39" s="201"/>
      <c r="P39" s="72"/>
      <c r="Q39" s="72"/>
      <c r="R39" s="72"/>
      <c r="S39" s="72"/>
      <c r="T39" s="72"/>
      <c r="U39" s="72"/>
      <c r="V39" s="72"/>
      <c r="W39" s="72"/>
      <c r="X39" s="72"/>
      <c r="Y39" s="72"/>
      <c r="Z39" s="72"/>
      <c r="AA39" s="72"/>
      <c r="AB39" s="42"/>
      <c r="AC39" s="42"/>
    </row>
    <row r="40" spans="1:29" ht="14.25" customHeight="1" x14ac:dyDescent="0.2">
      <c r="A40" s="44"/>
      <c r="B40" s="135">
        <v>9</v>
      </c>
      <c r="C40" s="201" t="s">
        <v>118</v>
      </c>
      <c r="D40" s="201"/>
      <c r="E40" s="201"/>
      <c r="F40" s="201"/>
      <c r="G40" s="201"/>
      <c r="H40" s="201"/>
      <c r="I40" s="201"/>
      <c r="J40" s="201"/>
      <c r="K40" s="201"/>
      <c r="L40" s="201"/>
      <c r="M40" s="201"/>
      <c r="N40" s="201"/>
      <c r="O40" s="201"/>
      <c r="P40" s="72"/>
      <c r="Q40" s="72"/>
      <c r="R40" s="72"/>
      <c r="S40" s="72"/>
      <c r="T40" s="72"/>
      <c r="U40" s="72"/>
      <c r="V40" s="72"/>
      <c r="W40" s="72"/>
      <c r="X40" s="72"/>
      <c r="Y40" s="72"/>
      <c r="Z40" s="72"/>
      <c r="AA40" s="72"/>
      <c r="AB40" s="42"/>
      <c r="AC40" s="42"/>
    </row>
    <row r="41" spans="1:29" ht="15" customHeight="1" x14ac:dyDescent="0.2">
      <c r="A41" s="44"/>
      <c r="B41" s="141"/>
      <c r="P41" s="72"/>
      <c r="Q41" s="72"/>
      <c r="R41" s="72"/>
      <c r="S41" s="72"/>
      <c r="T41" s="72"/>
      <c r="U41" s="72"/>
      <c r="V41" s="72"/>
      <c r="W41" s="72"/>
      <c r="X41" s="72"/>
      <c r="Y41" s="72"/>
      <c r="Z41" s="72"/>
      <c r="AA41" s="72"/>
      <c r="AB41" s="42"/>
      <c r="AC41" s="42"/>
    </row>
    <row r="42" spans="1:29" ht="14.25" customHeight="1" x14ac:dyDescent="0.2">
      <c r="A42" s="44"/>
      <c r="B42" s="141"/>
      <c r="P42" s="72"/>
      <c r="Q42" s="72"/>
      <c r="R42" s="72"/>
      <c r="S42" s="72"/>
      <c r="T42" s="72"/>
      <c r="U42" s="72"/>
      <c r="V42" s="72"/>
      <c r="W42" s="72"/>
      <c r="X42" s="72"/>
      <c r="Y42" s="72"/>
      <c r="Z42" s="72"/>
      <c r="AA42" s="72"/>
      <c r="AB42" s="42"/>
      <c r="AC42" s="42"/>
    </row>
    <row r="43" spans="1:29" ht="14.25" customHeight="1" x14ac:dyDescent="0.2">
      <c r="A43" s="44"/>
      <c r="B43" s="117"/>
      <c r="P43" s="72"/>
      <c r="Q43" s="72"/>
      <c r="R43" s="72"/>
      <c r="S43" s="72"/>
      <c r="T43" s="72"/>
      <c r="U43" s="72"/>
      <c r="V43" s="72"/>
      <c r="W43" s="72"/>
      <c r="X43" s="72"/>
      <c r="Y43" s="72"/>
      <c r="Z43" s="72"/>
      <c r="AA43" s="72"/>
      <c r="AB43" s="42"/>
      <c r="AC43" s="42"/>
    </row>
    <row r="44" spans="1:29" ht="14.25" customHeight="1" x14ac:dyDescent="0.2">
      <c r="A44" s="44"/>
      <c r="B44" s="117"/>
      <c r="P44" s="72"/>
      <c r="Q44" s="72"/>
      <c r="R44" s="72"/>
      <c r="S44" s="72"/>
      <c r="T44" s="72"/>
      <c r="U44" s="72"/>
      <c r="V44" s="72"/>
      <c r="W44" s="72"/>
      <c r="X44" s="72"/>
      <c r="Y44" s="72"/>
      <c r="Z44" s="72"/>
      <c r="AA44" s="72"/>
      <c r="AB44" s="42"/>
      <c r="AC44" s="42"/>
    </row>
    <row r="45" spans="1:29" ht="14.25" customHeight="1" x14ac:dyDescent="0.2">
      <c r="A45" s="44"/>
      <c r="B45" s="117"/>
      <c r="P45" s="72"/>
      <c r="Q45" s="72"/>
      <c r="R45" s="72"/>
      <c r="S45" s="72"/>
      <c r="T45" s="72"/>
      <c r="U45" s="72"/>
      <c r="V45" s="72"/>
      <c r="W45" s="72"/>
      <c r="X45" s="72"/>
      <c r="Y45" s="72"/>
      <c r="Z45" s="72"/>
      <c r="AA45" s="72"/>
      <c r="AB45" s="42"/>
      <c r="AC45" s="42"/>
    </row>
    <row r="46" spans="1:29" ht="14.25" customHeight="1" x14ac:dyDescent="0.2">
      <c r="A46" s="44"/>
      <c r="B46" s="117"/>
      <c r="P46" s="72"/>
      <c r="Q46" s="72"/>
      <c r="R46" s="72"/>
      <c r="S46" s="72"/>
      <c r="T46" s="72"/>
      <c r="U46" s="72"/>
      <c r="V46" s="72"/>
      <c r="W46" s="72"/>
      <c r="X46" s="72"/>
      <c r="Y46" s="72"/>
      <c r="Z46" s="72"/>
      <c r="AA46" s="72"/>
      <c r="AB46" s="42"/>
      <c r="AC46" s="42"/>
    </row>
    <row r="47" spans="1:29" ht="14.25" customHeight="1" x14ac:dyDescent="0.2">
      <c r="A47" s="44"/>
      <c r="B47" s="117"/>
      <c r="P47" s="72"/>
      <c r="Q47" s="72"/>
      <c r="R47" s="72"/>
      <c r="S47" s="72"/>
      <c r="T47" s="72"/>
      <c r="U47" s="72"/>
      <c r="V47" s="72"/>
      <c r="W47" s="72"/>
      <c r="X47" s="72"/>
      <c r="Y47" s="72"/>
      <c r="Z47" s="72"/>
      <c r="AA47" s="72"/>
      <c r="AB47" s="42"/>
      <c r="AC47" s="42"/>
    </row>
    <row r="48" spans="1:29" ht="14.25" customHeight="1" x14ac:dyDescent="0.2">
      <c r="A48" s="44"/>
      <c r="B48" s="117"/>
      <c r="P48" s="72"/>
      <c r="Q48" s="72"/>
      <c r="R48" s="72"/>
      <c r="S48" s="72"/>
      <c r="T48" s="72"/>
      <c r="U48" s="72"/>
      <c r="V48" s="72"/>
      <c r="W48" s="72"/>
      <c r="X48" s="72"/>
      <c r="Y48" s="72"/>
      <c r="Z48" s="72"/>
      <c r="AA48" s="72"/>
      <c r="AB48" s="42"/>
      <c r="AC48" s="42"/>
    </row>
    <row r="49" spans="1:29" ht="14.25" customHeight="1" x14ac:dyDescent="0.2">
      <c r="A49" s="44"/>
      <c r="B49" s="117"/>
      <c r="P49" s="72"/>
      <c r="Q49" s="72"/>
      <c r="R49" s="72"/>
      <c r="S49" s="72"/>
      <c r="T49" s="72"/>
      <c r="U49" s="72"/>
      <c r="V49" s="72"/>
      <c r="W49" s="72"/>
      <c r="X49" s="72"/>
      <c r="Y49" s="72"/>
      <c r="Z49" s="72"/>
      <c r="AA49" s="72"/>
      <c r="AB49" s="42"/>
      <c r="AC49" s="42"/>
    </row>
    <row r="50" spans="1:29" ht="14.25" customHeight="1" x14ac:dyDescent="0.2">
      <c r="A50" s="44"/>
      <c r="B50" s="117"/>
      <c r="P50" s="72"/>
      <c r="Q50" s="72"/>
      <c r="R50" s="72"/>
      <c r="S50" s="72"/>
      <c r="T50" s="72"/>
      <c r="U50" s="72"/>
      <c r="V50" s="72"/>
      <c r="W50" s="72"/>
      <c r="X50" s="72"/>
      <c r="Y50" s="72"/>
      <c r="Z50" s="72"/>
      <c r="AA50" s="72"/>
      <c r="AB50" s="42"/>
      <c r="AC50" s="42"/>
    </row>
    <row r="51" spans="1:29" ht="14.25" customHeight="1" x14ac:dyDescent="0.2">
      <c r="A51" s="44"/>
      <c r="B51" s="117"/>
      <c r="P51" s="72"/>
      <c r="Q51" s="72"/>
      <c r="R51" s="72"/>
      <c r="S51" s="72"/>
      <c r="T51" s="72"/>
      <c r="U51" s="72"/>
      <c r="V51" s="72"/>
      <c r="W51" s="72"/>
      <c r="X51" s="72"/>
      <c r="Y51" s="72"/>
      <c r="Z51" s="72"/>
      <c r="AA51" s="72"/>
      <c r="AB51" s="42"/>
      <c r="AC51" s="42"/>
    </row>
    <row r="52" spans="1:29" ht="14.25" customHeight="1" x14ac:dyDescent="0.2">
      <c r="A52" s="44"/>
      <c r="B52" s="117"/>
      <c r="P52" s="72"/>
      <c r="Q52" s="72"/>
      <c r="R52" s="72"/>
      <c r="S52" s="72"/>
      <c r="T52" s="72"/>
      <c r="U52" s="72"/>
      <c r="V52" s="72"/>
      <c r="W52" s="72"/>
      <c r="X52" s="72"/>
      <c r="Y52" s="72"/>
      <c r="Z52" s="72"/>
      <c r="AA52" s="72"/>
      <c r="AB52" s="42"/>
      <c r="AC52" s="42"/>
    </row>
    <row r="53" spans="1:29" ht="14.25" customHeight="1" x14ac:dyDescent="0.2">
      <c r="A53" s="44"/>
      <c r="B53" s="117"/>
      <c r="C53" s="117"/>
      <c r="D53" s="117"/>
      <c r="E53" s="117"/>
      <c r="F53" s="117"/>
      <c r="G53" s="117"/>
      <c r="H53" s="117"/>
      <c r="I53" s="117"/>
      <c r="J53" s="117"/>
      <c r="K53" s="117"/>
      <c r="L53" s="117"/>
      <c r="M53" s="117"/>
      <c r="N53" s="117"/>
      <c r="O53" s="117"/>
      <c r="P53" s="72"/>
      <c r="Q53" s="72"/>
      <c r="R53" s="72"/>
      <c r="S53" s="72"/>
      <c r="T53" s="72"/>
      <c r="U53" s="72"/>
      <c r="V53" s="72"/>
      <c r="W53" s="72"/>
      <c r="X53" s="72"/>
      <c r="Y53" s="72"/>
      <c r="Z53" s="72"/>
      <c r="AA53" s="72"/>
      <c r="AB53" s="42"/>
      <c r="AC53" s="42"/>
    </row>
    <row r="54" spans="1:29" ht="14.25" customHeight="1" x14ac:dyDescent="0.2">
      <c r="A54" s="6"/>
      <c r="P54" s="42"/>
      <c r="Q54" s="42"/>
      <c r="R54" s="42"/>
      <c r="S54" s="42"/>
      <c r="T54" s="42"/>
      <c r="U54" s="42"/>
      <c r="V54" s="42"/>
      <c r="W54" s="42"/>
      <c r="X54" s="42"/>
      <c r="Y54" s="42"/>
      <c r="Z54" s="42"/>
      <c r="AA54" s="42"/>
      <c r="AB54" s="42"/>
      <c r="AC54" s="42"/>
    </row>
    <row r="55" spans="1:29" ht="14.25" customHeight="1" x14ac:dyDescent="0.2">
      <c r="A55" s="6"/>
      <c r="P55" s="42"/>
      <c r="Q55" s="42"/>
      <c r="R55" s="42"/>
      <c r="S55" s="42"/>
      <c r="T55" s="42"/>
      <c r="U55" s="42"/>
      <c r="V55" s="42"/>
      <c r="W55" s="42"/>
      <c r="X55" s="42"/>
      <c r="Y55" s="42"/>
      <c r="Z55" s="42"/>
      <c r="AA55" s="42"/>
      <c r="AB55" s="42"/>
      <c r="AC55" s="42"/>
    </row>
    <row r="56" spans="1:29" ht="14.25" customHeight="1" x14ac:dyDescent="0.2">
      <c r="A56" s="6"/>
      <c r="P56" s="42"/>
      <c r="Q56" s="42"/>
      <c r="R56" s="42"/>
      <c r="S56" s="42"/>
      <c r="T56" s="42"/>
      <c r="U56" s="42"/>
      <c r="V56" s="42"/>
      <c r="W56" s="42"/>
      <c r="X56" s="42"/>
      <c r="Y56" s="42"/>
      <c r="Z56" s="42"/>
      <c r="AA56" s="42"/>
      <c r="AB56" s="42"/>
      <c r="AC56" s="42"/>
    </row>
    <row r="57" spans="1:29" ht="14.25" customHeight="1" x14ac:dyDescent="0.2">
      <c r="A57" s="6"/>
      <c r="B57" s="6"/>
      <c r="C57" s="6"/>
      <c r="D57" s="6"/>
      <c r="E57" s="6"/>
      <c r="F57" s="6"/>
      <c r="G57" s="6"/>
      <c r="H57" s="6"/>
      <c r="I57" s="6"/>
      <c r="J57" s="6"/>
      <c r="K57" s="6"/>
      <c r="L57" s="6"/>
      <c r="M57" s="6"/>
      <c r="N57" s="6"/>
      <c r="O57" s="6"/>
      <c r="P57" s="42"/>
      <c r="Q57" s="42"/>
      <c r="R57" s="42"/>
      <c r="S57" s="42"/>
      <c r="T57" s="42"/>
      <c r="U57" s="42"/>
      <c r="V57" s="42"/>
      <c r="W57" s="42"/>
      <c r="X57" s="42"/>
      <c r="Y57" s="42"/>
      <c r="Z57" s="42"/>
      <c r="AA57" s="42"/>
      <c r="AB57" s="42"/>
      <c r="AC57" s="42"/>
    </row>
    <row r="58" spans="1:29" ht="14.25" customHeight="1" x14ac:dyDescent="0.2">
      <c r="A58" s="6"/>
      <c r="B58" s="6"/>
      <c r="C58" s="6"/>
      <c r="D58" s="6"/>
      <c r="E58" s="6"/>
      <c r="F58" s="6"/>
      <c r="G58" s="6"/>
      <c r="H58" s="6"/>
      <c r="I58" s="6"/>
      <c r="J58" s="6"/>
      <c r="K58" s="6"/>
      <c r="L58" s="6"/>
      <c r="M58" s="6"/>
      <c r="N58" s="6"/>
      <c r="O58" s="6"/>
      <c r="P58" s="42"/>
      <c r="Q58" s="42"/>
      <c r="R58" s="42"/>
      <c r="S58" s="42"/>
      <c r="T58" s="42"/>
      <c r="U58" s="42"/>
      <c r="V58" s="42"/>
      <c r="W58" s="42"/>
      <c r="X58" s="42"/>
      <c r="Y58" s="42"/>
      <c r="Z58" s="42"/>
      <c r="AA58" s="42"/>
      <c r="AB58" s="42"/>
      <c r="AC58" s="42"/>
    </row>
    <row r="59" spans="1:29" ht="14.25" customHeight="1" x14ac:dyDescent="0.2">
      <c r="A59" s="6"/>
      <c r="B59" s="6"/>
      <c r="C59" s="6"/>
      <c r="D59" s="6"/>
      <c r="E59" s="6"/>
      <c r="F59" s="6"/>
      <c r="G59" s="6"/>
      <c r="H59" s="6"/>
      <c r="I59" s="6"/>
      <c r="J59" s="6"/>
      <c r="K59" s="6"/>
      <c r="L59" s="6"/>
      <c r="M59" s="6"/>
      <c r="N59" s="6"/>
      <c r="O59" s="6"/>
      <c r="P59" s="42"/>
      <c r="Q59" s="42"/>
      <c r="R59" s="42"/>
      <c r="S59" s="42"/>
      <c r="T59" s="42"/>
      <c r="U59" s="42"/>
      <c r="V59" s="42"/>
      <c r="W59" s="42"/>
      <c r="X59" s="42"/>
      <c r="Y59" s="42"/>
      <c r="Z59" s="42"/>
      <c r="AA59" s="42"/>
      <c r="AB59" s="42"/>
      <c r="AC59" s="42"/>
    </row>
    <row r="60" spans="1:29" ht="14.25" customHeight="1" x14ac:dyDescent="0.2">
      <c r="A60" s="6"/>
      <c r="B60" s="6"/>
      <c r="C60" s="6"/>
      <c r="D60" s="6"/>
      <c r="E60" s="6"/>
      <c r="F60" s="6"/>
      <c r="G60" s="6"/>
      <c r="H60" s="6"/>
      <c r="I60" s="6"/>
      <c r="J60" s="6"/>
      <c r="K60" s="6"/>
      <c r="L60" s="6"/>
      <c r="M60" s="6"/>
      <c r="N60" s="6"/>
      <c r="O60" s="6"/>
      <c r="P60" s="42"/>
      <c r="Q60" s="42"/>
      <c r="R60" s="42"/>
      <c r="S60" s="42"/>
      <c r="T60" s="42"/>
      <c r="U60" s="42"/>
      <c r="V60" s="42"/>
      <c r="W60" s="42"/>
      <c r="X60" s="42"/>
      <c r="Y60" s="42"/>
      <c r="Z60" s="42"/>
      <c r="AA60" s="42"/>
      <c r="AB60" s="42"/>
      <c r="AC60" s="42"/>
    </row>
    <row r="61" spans="1:29" ht="14.25" customHeight="1" x14ac:dyDescent="0.2">
      <c r="A61" s="6"/>
      <c r="B61" s="6"/>
      <c r="C61" s="6"/>
      <c r="D61" s="6"/>
      <c r="E61" s="6"/>
      <c r="F61" s="6"/>
      <c r="G61" s="6"/>
      <c r="H61" s="6"/>
      <c r="I61" s="6"/>
      <c r="J61" s="6"/>
      <c r="K61" s="6"/>
      <c r="L61" s="6"/>
      <c r="M61" s="6"/>
      <c r="N61" s="6"/>
      <c r="O61" s="6"/>
      <c r="P61" s="42"/>
      <c r="Q61" s="42"/>
      <c r="R61" s="42"/>
      <c r="S61" s="42"/>
      <c r="T61" s="42"/>
      <c r="U61" s="42"/>
      <c r="V61" s="42"/>
      <c r="W61" s="42"/>
      <c r="X61" s="42"/>
      <c r="Y61" s="42"/>
      <c r="Z61" s="42"/>
      <c r="AA61" s="42"/>
      <c r="AB61" s="42"/>
      <c r="AC61" s="42"/>
    </row>
    <row r="62" spans="1:29" ht="14.25" customHeight="1" x14ac:dyDescent="0.2">
      <c r="A62" s="6"/>
      <c r="B62" s="6"/>
      <c r="C62" s="6"/>
      <c r="D62" s="6"/>
      <c r="E62" s="6"/>
      <c r="F62" s="6"/>
      <c r="G62" s="6"/>
      <c r="H62" s="6"/>
      <c r="I62" s="6"/>
      <c r="J62" s="6"/>
      <c r="K62" s="6"/>
      <c r="L62" s="6"/>
      <c r="M62" s="6"/>
      <c r="N62" s="6"/>
      <c r="O62" s="6"/>
      <c r="P62" s="42"/>
      <c r="Q62" s="42"/>
      <c r="R62" s="42"/>
      <c r="S62" s="42"/>
      <c r="T62" s="42"/>
      <c r="U62" s="42"/>
      <c r="V62" s="42"/>
      <c r="W62" s="42"/>
      <c r="X62" s="42"/>
      <c r="Y62" s="42"/>
      <c r="Z62" s="42"/>
      <c r="AA62" s="42"/>
      <c r="AB62" s="42"/>
      <c r="AC62" s="42"/>
    </row>
    <row r="63" spans="1:29" ht="14.25" customHeight="1" x14ac:dyDescent="0.2">
      <c r="A63" s="6"/>
      <c r="B63" s="6"/>
      <c r="C63" s="6"/>
      <c r="D63" s="6"/>
      <c r="E63" s="6"/>
      <c r="F63" s="6"/>
      <c r="G63" s="6"/>
      <c r="H63" s="6"/>
      <c r="I63" s="6"/>
      <c r="J63" s="6"/>
      <c r="K63" s="6"/>
      <c r="L63" s="6"/>
      <c r="M63" s="6"/>
      <c r="N63" s="6"/>
      <c r="O63" s="6"/>
      <c r="P63" s="42"/>
      <c r="Q63" s="42"/>
      <c r="R63" s="42"/>
      <c r="S63" s="42"/>
      <c r="T63" s="42"/>
      <c r="U63" s="42"/>
      <c r="V63" s="42"/>
      <c r="W63" s="42"/>
      <c r="X63" s="42"/>
      <c r="Y63" s="42"/>
      <c r="Z63" s="42"/>
      <c r="AA63" s="42"/>
      <c r="AB63" s="42"/>
      <c r="AC63" s="42"/>
    </row>
    <row r="64" spans="1:29" ht="14.25" customHeight="1" x14ac:dyDescent="0.2">
      <c r="A64" s="6"/>
      <c r="B64" s="6"/>
      <c r="C64" s="6"/>
      <c r="D64" s="6"/>
      <c r="E64" s="6"/>
      <c r="F64" s="6"/>
      <c r="G64" s="6"/>
      <c r="H64" s="6"/>
      <c r="I64" s="6"/>
      <c r="J64" s="6"/>
      <c r="K64" s="6"/>
      <c r="L64" s="6"/>
      <c r="M64" s="6"/>
      <c r="N64" s="6"/>
      <c r="O64" s="6"/>
      <c r="P64" s="42"/>
      <c r="Q64" s="42"/>
      <c r="R64" s="42"/>
      <c r="S64" s="42"/>
      <c r="T64" s="42"/>
      <c r="U64" s="42"/>
      <c r="V64" s="42"/>
      <c r="W64" s="42"/>
      <c r="X64" s="42"/>
      <c r="Y64" s="42"/>
      <c r="Z64" s="42"/>
      <c r="AA64" s="42"/>
      <c r="AB64" s="42"/>
      <c r="AC64" s="42"/>
    </row>
    <row r="65" spans="1:29" ht="14.25" customHeight="1" x14ac:dyDescent="0.2">
      <c r="A65" s="6"/>
      <c r="B65" s="6"/>
      <c r="C65" s="6"/>
      <c r="D65" s="6"/>
      <c r="E65" s="6"/>
      <c r="F65" s="6"/>
      <c r="G65" s="6"/>
      <c r="H65" s="6"/>
      <c r="I65" s="6"/>
      <c r="J65" s="6"/>
      <c r="K65" s="6"/>
      <c r="L65" s="6"/>
      <c r="M65" s="6"/>
      <c r="N65" s="6"/>
      <c r="O65" s="6"/>
      <c r="P65" s="42"/>
      <c r="Q65" s="42"/>
      <c r="R65" s="42"/>
      <c r="S65" s="42"/>
      <c r="T65" s="42"/>
      <c r="U65" s="42"/>
      <c r="V65" s="42"/>
      <c r="W65" s="42"/>
      <c r="X65" s="42"/>
      <c r="Y65" s="42"/>
      <c r="Z65" s="42"/>
      <c r="AA65" s="42"/>
      <c r="AB65" s="42"/>
      <c r="AC65" s="42"/>
    </row>
    <row r="66" spans="1:29" ht="14.25" customHeight="1" x14ac:dyDescent="0.2">
      <c r="A66" s="6"/>
      <c r="B66" s="6"/>
      <c r="C66" s="6"/>
      <c r="D66" s="6"/>
      <c r="E66" s="6"/>
      <c r="F66" s="6"/>
      <c r="G66" s="6"/>
      <c r="H66" s="6"/>
      <c r="I66" s="6"/>
      <c r="J66" s="6"/>
      <c r="K66" s="6"/>
      <c r="L66" s="6"/>
      <c r="M66" s="6"/>
      <c r="N66" s="6"/>
      <c r="O66" s="6"/>
      <c r="P66" s="42"/>
      <c r="Q66" s="42"/>
      <c r="R66" s="42"/>
      <c r="S66" s="42"/>
      <c r="T66" s="42"/>
      <c r="U66" s="42"/>
      <c r="V66" s="42"/>
      <c r="W66" s="42"/>
      <c r="X66" s="42"/>
      <c r="Y66" s="42"/>
      <c r="Z66" s="42"/>
      <c r="AA66" s="42"/>
      <c r="AB66" s="42"/>
      <c r="AC66" s="42"/>
    </row>
    <row r="67" spans="1:29" ht="14.25" customHeight="1" x14ac:dyDescent="0.2">
      <c r="A67" s="6"/>
      <c r="B67" s="6"/>
      <c r="C67" s="6"/>
      <c r="D67" s="6"/>
      <c r="E67" s="6"/>
      <c r="F67" s="6"/>
      <c r="G67" s="6"/>
      <c r="H67" s="6"/>
      <c r="I67" s="6"/>
      <c r="J67" s="6"/>
      <c r="K67" s="6"/>
      <c r="L67" s="6"/>
      <c r="M67" s="6"/>
      <c r="N67" s="6"/>
      <c r="O67" s="6"/>
      <c r="P67" s="42"/>
      <c r="Q67" s="42"/>
      <c r="R67" s="42"/>
      <c r="S67" s="42"/>
      <c r="T67" s="42"/>
      <c r="U67" s="42"/>
      <c r="V67" s="42"/>
      <c r="W67" s="42"/>
      <c r="X67" s="42"/>
      <c r="Y67" s="42"/>
      <c r="Z67" s="42"/>
      <c r="AA67" s="42"/>
      <c r="AB67" s="42"/>
      <c r="AC67" s="42"/>
    </row>
    <row r="68" spans="1:29" ht="17.25" x14ac:dyDescent="0.4">
      <c r="A68" s="1"/>
      <c r="B68" s="1"/>
      <c r="C68" s="1"/>
      <c r="D68" s="1"/>
      <c r="E68" s="1"/>
      <c r="F68" s="1"/>
      <c r="G68" s="1"/>
      <c r="H68" s="1"/>
      <c r="I68" s="1"/>
      <c r="J68" s="1"/>
      <c r="K68" s="1"/>
      <c r="L68" s="1"/>
      <c r="M68" s="1"/>
      <c r="N68" s="1"/>
      <c r="O68" s="1"/>
    </row>
    <row r="69" spans="1:29" ht="17.25" x14ac:dyDescent="0.4">
      <c r="A69" s="1"/>
      <c r="B69" s="1"/>
      <c r="C69" s="1"/>
      <c r="D69" s="1"/>
      <c r="E69" s="1"/>
      <c r="F69" s="1"/>
      <c r="G69" s="1"/>
      <c r="H69" s="1"/>
      <c r="I69" s="1"/>
      <c r="J69" s="1"/>
      <c r="K69" s="1"/>
      <c r="L69" s="1"/>
      <c r="M69" s="1"/>
      <c r="N69" s="1"/>
      <c r="O69" s="1"/>
    </row>
  </sheetData>
  <sheetProtection algorithmName="SHA-512" hashValue="9F4FO+H96KvY7Y6XgajnSH6bVLvFL8yktQ1VLf2V3CIuCGoGN8ktJ6Oy3rdx59SKcx8PRSRKhJwInRkWoj6A+Q==" saltValue="KdcyAWy1qRa2OXCBeZi5tw==" spinCount="100000" sheet="1" objects="1" scenarios="1" selectLockedCells="1"/>
  <mergeCells count="36">
    <mergeCell ref="J14:K14"/>
    <mergeCell ref="C17:D17"/>
    <mergeCell ref="C19:D19"/>
    <mergeCell ref="C16:D16"/>
    <mergeCell ref="C38:O38"/>
    <mergeCell ref="F18:O18"/>
    <mergeCell ref="C18:D18"/>
    <mergeCell ref="J16:K16"/>
    <mergeCell ref="C39:O39"/>
    <mergeCell ref="C40:O40"/>
    <mergeCell ref="B31:O31"/>
    <mergeCell ref="F29:G29"/>
    <mergeCell ref="C37:O37"/>
    <mergeCell ref="C32:O32"/>
    <mergeCell ref="C33:O33"/>
    <mergeCell ref="C34:O34"/>
    <mergeCell ref="C35:O35"/>
    <mergeCell ref="C36:O36"/>
    <mergeCell ref="B20:B29"/>
    <mergeCell ref="C20:D29"/>
    <mergeCell ref="B1:D13"/>
    <mergeCell ref="C14:D14"/>
    <mergeCell ref="C15:D15"/>
    <mergeCell ref="F16:I16"/>
    <mergeCell ref="H13:I13"/>
    <mergeCell ref="H14:I14"/>
    <mergeCell ref="F12:O12"/>
    <mergeCell ref="F3:F4"/>
    <mergeCell ref="F10:G10"/>
    <mergeCell ref="L2:O2"/>
    <mergeCell ref="F2:K2"/>
    <mergeCell ref="H3:K3"/>
    <mergeCell ref="H15:I15"/>
    <mergeCell ref="J15:K15"/>
    <mergeCell ref="F1:O1"/>
    <mergeCell ref="J13:K13"/>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CABCD553-BE1A-4883-84A1-91F2814E4418}">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D6ED9273-2CAF-4208-A625-9300872552D7}">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مقدّمة</vt:lpstr>
      <vt:lpstr>صفحة الإدخال</vt:lpstr>
      <vt:lpstr>ملخص النتائج + الرسوم البيانية</vt:lpstr>
      <vt:lpstr>نموذج حساب مؤشرات المعيار</vt:lpstr>
      <vt:lpstr>نموذج موازنة المصروفات والإيراد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2020-02-07T14:31:40Z</dcterms:created>
  <dcterms:modified xsi:type="dcterms:W3CDTF">2020-04-11T19:50:23Z</dcterms:modified>
</cp:coreProperties>
</file>